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595" windowHeight="10230" activeTab="3"/>
  </bookViews>
  <sheets>
    <sheet name="4er 1" sheetId="1" r:id="rId1"/>
    <sheet name="4er 2 " sheetId="2" r:id="rId2"/>
    <sheet name="4er 3" sheetId="3" r:id="rId3"/>
    <sheet name="4er 4" sheetId="4" r:id="rId4"/>
    <sheet name="5er" sheetId="5" r:id="rId5"/>
    <sheet name="6er" sheetId="6" r:id="rId6"/>
    <sheet name="8er" sheetId="7" r:id="rId7"/>
    <sheet name="8er KO" sheetId="8" r:id="rId8"/>
    <sheet name="16er KO" sheetId="9" r:id="rId9"/>
  </sheets>
  <definedNames/>
  <calcPr fullCalcOnLoad="1"/>
</workbook>
</file>

<file path=xl/sharedStrings.xml><?xml version="1.0" encoding="utf-8"?>
<sst xmlns="http://schemas.openxmlformats.org/spreadsheetml/2006/main" count="1146" uniqueCount="53">
  <si>
    <t>-</t>
  </si>
  <si>
    <t>Spiel</t>
  </si>
  <si>
    <t>Nr.</t>
  </si>
  <si>
    <t>Spieler</t>
  </si>
  <si>
    <t>1.Satz</t>
  </si>
  <si>
    <t>2.Satz</t>
  </si>
  <si>
    <t>3.Satz</t>
  </si>
  <si>
    <t>4.Satz</t>
  </si>
  <si>
    <t>5.Satz</t>
  </si>
  <si>
    <t>Name</t>
  </si>
  <si>
    <t>Verein</t>
  </si>
  <si>
    <t>Sätze</t>
  </si>
  <si>
    <t>Punkte</t>
  </si>
  <si>
    <t>Platz</t>
  </si>
  <si>
    <t>:</t>
  </si>
  <si>
    <t>Tabelle:</t>
  </si>
  <si>
    <t>1.</t>
  </si>
  <si>
    <t>2.</t>
  </si>
  <si>
    <t>3.</t>
  </si>
  <si>
    <t>4.</t>
  </si>
  <si>
    <t>Turnier:</t>
  </si>
  <si>
    <t>Konkurrenz:</t>
  </si>
  <si>
    <t>Gruppe:</t>
  </si>
  <si>
    <t>Tisch:</t>
  </si>
  <si>
    <t>Datum:</t>
  </si>
  <si>
    <t>Ort:</t>
  </si>
  <si>
    <t>Spielreihenfolge:</t>
  </si>
  <si>
    <t>Tabellenspiegel:</t>
  </si>
  <si>
    <t>Teilnehmer:</t>
  </si>
  <si>
    <t>5.</t>
  </si>
  <si>
    <t>(Bei 3 Spielern eines Vereins, diese auf Nummern 3; 4 und 5 setzen)</t>
  </si>
  <si>
    <t>(Bei 3 Spielern eines Vereins, diese auf Nummern 1; 2 und 6 setzen)</t>
  </si>
  <si>
    <t>6.</t>
  </si>
  <si>
    <t>8.</t>
  </si>
  <si>
    <t>7.</t>
  </si>
  <si>
    <t>3 Spieler 1 Verein: Platz 2-4 oder 5-8</t>
  </si>
  <si>
    <t>bzw.beides wenn nur 2 Vereine mit je 4</t>
  </si>
  <si>
    <t>4 Sieler 1 Verein: Plätze 1-4 oder 5-8</t>
  </si>
  <si>
    <t>Viertelfinale:</t>
  </si>
  <si>
    <t>Halbfinale:</t>
  </si>
  <si>
    <t>Finale:</t>
  </si>
  <si>
    <t>Sieger:</t>
  </si>
  <si>
    <t>Achtelfinale:</t>
  </si>
  <si>
    <t>TSV</t>
  </si>
  <si>
    <t>Kreisrangliste</t>
  </si>
  <si>
    <t>Jungen</t>
  </si>
  <si>
    <t>Steinhagen</t>
  </si>
  <si>
    <t>1 Jonas Dubiel</t>
  </si>
  <si>
    <t>SV Steinhagen</t>
  </si>
  <si>
    <t>2 Lennart Beier</t>
  </si>
  <si>
    <t>TSV 1860 Stralsund</t>
  </si>
  <si>
    <t>3 Arne Weber</t>
  </si>
  <si>
    <t>4 Niklas Ollick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</si>
</sst>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7"/>
      <name val="Arial"/>
      <family val="2"/>
    </font>
    <font>
      <b/>
      <u val="single"/>
      <sz val="20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sz val="20"/>
      <color indexed="9"/>
      <name val="Arial"/>
      <family val="0"/>
    </font>
    <font>
      <u val="single"/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33" borderId="10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33" borderId="3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7" fillId="33" borderId="4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12" fillId="33" borderId="45" xfId="0" applyFont="1" applyFill="1" applyBorder="1" applyAlignment="1">
      <alignment horizontal="left" vertical="center"/>
    </xf>
    <xf numFmtId="0" fontId="12" fillId="33" borderId="37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2" fillId="33" borderId="12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2" fillId="33" borderId="23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2" fillId="33" borderId="27" xfId="0" applyFont="1" applyFill="1" applyBorder="1" applyAlignment="1">
      <alignment horizontal="left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12" fillId="33" borderId="24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2" fillId="33" borderId="11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2" fillId="33" borderId="14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right" vertical="center"/>
    </xf>
    <xf numFmtId="0" fontId="11" fillId="33" borderId="47" xfId="0" applyFont="1" applyFill="1" applyBorder="1" applyAlignment="1">
      <alignment vertical="center"/>
    </xf>
    <xf numFmtId="0" fontId="11" fillId="33" borderId="48" xfId="0" applyFont="1" applyFill="1" applyBorder="1" applyAlignment="1">
      <alignment vertical="center"/>
    </xf>
    <xf numFmtId="0" fontId="12" fillId="33" borderId="48" xfId="0" applyFont="1" applyFill="1" applyBorder="1" applyAlignment="1">
      <alignment vertical="center"/>
    </xf>
    <xf numFmtId="0" fontId="12" fillId="33" borderId="49" xfId="0" applyFont="1" applyFill="1" applyBorder="1" applyAlignment="1">
      <alignment vertical="center"/>
    </xf>
    <xf numFmtId="0" fontId="12" fillId="33" borderId="44" xfId="0" applyFont="1" applyFill="1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3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5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51" xfId="0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33" borderId="5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3" borderId="5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1" fillId="33" borderId="5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0" fillId="33" borderId="53" xfId="0" applyFill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33" borderId="50" xfId="0" applyFill="1" applyBorder="1" applyAlignment="1">
      <alignment horizontal="left" vertical="center"/>
    </xf>
    <xf numFmtId="0" fontId="0" fillId="33" borderId="54" xfId="0" applyFill="1" applyBorder="1" applyAlignment="1">
      <alignment vertical="center"/>
    </xf>
    <xf numFmtId="0" fontId="0" fillId="33" borderId="51" xfId="0" applyFill="1" applyBorder="1" applyAlignment="1">
      <alignment horizontal="left" vertical="center"/>
    </xf>
    <xf numFmtId="0" fontId="0" fillId="33" borderId="55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33" borderId="56" xfId="0" applyFill="1" applyBorder="1" applyAlignment="1">
      <alignment vertical="center"/>
    </xf>
    <xf numFmtId="0" fontId="0" fillId="33" borderId="54" xfId="0" applyFill="1" applyBorder="1" applyAlignment="1">
      <alignment horizontal="left" vertical="center"/>
    </xf>
    <xf numFmtId="0" fontId="0" fillId="33" borderId="55" xfId="0" applyFill="1" applyBorder="1" applyAlignment="1">
      <alignment horizontal="left" vertical="center"/>
    </xf>
    <xf numFmtId="0" fontId="0" fillId="33" borderId="52" xfId="0" applyFill="1" applyBorder="1" applyAlignment="1">
      <alignment horizontal="left" vertical="center"/>
    </xf>
    <xf numFmtId="0" fontId="0" fillId="33" borderId="53" xfId="0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7" fillId="33" borderId="44" xfId="0" applyFont="1" applyFill="1" applyBorder="1" applyAlignment="1">
      <alignment vertical="center"/>
    </xf>
    <xf numFmtId="0" fontId="7" fillId="33" borderId="48" xfId="0" applyFont="1" applyFill="1" applyBorder="1" applyAlignment="1">
      <alignment vertical="center"/>
    </xf>
    <xf numFmtId="0" fontId="7" fillId="33" borderId="61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7" fillId="33" borderId="49" xfId="0" applyFont="1" applyFill="1" applyBorder="1" applyAlignment="1">
      <alignment vertical="center"/>
    </xf>
    <xf numFmtId="0" fontId="7" fillId="33" borderId="47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2" fillId="0" borderId="66" xfId="0" applyFont="1" applyBorder="1" applyAlignment="1">
      <alignment horizontal="left" vertical="center"/>
    </xf>
    <xf numFmtId="0" fontId="6" fillId="33" borderId="67" xfId="0" applyFont="1" applyFill="1" applyBorder="1" applyAlignment="1">
      <alignment vertical="center"/>
    </xf>
    <xf numFmtId="0" fontId="6" fillId="33" borderId="68" xfId="0" applyFont="1" applyFill="1" applyBorder="1" applyAlignment="1">
      <alignment vertical="center"/>
    </xf>
    <xf numFmtId="0" fontId="6" fillId="33" borderId="61" xfId="0" applyFont="1" applyFill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6" fillId="33" borderId="69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/>
    </xf>
    <xf numFmtId="0" fontId="6" fillId="33" borderId="71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6" fillId="33" borderId="72" xfId="0" applyFont="1" applyFill="1" applyBorder="1" applyAlignment="1">
      <alignment horizontal="center" vertical="center"/>
    </xf>
    <xf numFmtId="0" fontId="6" fillId="33" borderId="73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31" xfId="0" applyFont="1" applyFill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12" fillId="33" borderId="44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2" fillId="33" borderId="6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center"/>
    </xf>
    <xf numFmtId="0" fontId="0" fillId="0" borderId="76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2" fillId="0" borderId="3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0" fontId="12" fillId="0" borderId="57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78" xfId="0" applyFont="1" applyBorder="1" applyAlignment="1">
      <alignment horizontal="left"/>
    </xf>
    <xf numFmtId="0" fontId="0" fillId="0" borderId="15" xfId="0" applyFill="1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14" fontId="2" fillId="0" borderId="23" xfId="0" applyNumberFormat="1" applyFont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zoomScale="50" zoomScaleNormal="50" zoomScalePageLayoutView="0" workbookViewId="0" topLeftCell="A8">
      <selection activeCell="AH25" sqref="AH25"/>
    </sheetView>
  </sheetViews>
  <sheetFormatPr defaultColWidth="11.421875" defaultRowHeight="12.75"/>
  <cols>
    <col min="1" max="1" width="4.28125" style="53" customWidth="1"/>
    <col min="2" max="2" width="2.140625" style="53" customWidth="1"/>
    <col min="3" max="5" width="4.28125" style="53" customWidth="1"/>
    <col min="6" max="6" width="11.7109375" style="53" customWidth="1"/>
    <col min="7" max="8" width="4.28125" style="53" customWidth="1"/>
    <col min="9" max="9" width="16.421875" style="53" customWidth="1"/>
    <col min="10" max="10" width="4.28125" style="53" customWidth="1"/>
    <col min="11" max="11" width="2.140625" style="53" customWidth="1"/>
    <col min="12" max="13" width="4.28125" style="53" customWidth="1"/>
    <col min="14" max="14" width="2.140625" style="53" customWidth="1"/>
    <col min="15" max="16" width="4.28125" style="53" customWidth="1"/>
    <col min="17" max="17" width="2.140625" style="53" customWidth="1"/>
    <col min="18" max="19" width="4.28125" style="53" customWidth="1"/>
    <col min="20" max="20" width="2.140625" style="53" customWidth="1"/>
    <col min="21" max="22" width="4.28125" style="53" customWidth="1"/>
    <col min="23" max="23" width="2.140625" style="53" customWidth="1"/>
    <col min="24" max="25" width="4.28125" style="53" customWidth="1"/>
    <col min="26" max="26" width="2.140625" style="53" customWidth="1"/>
    <col min="27" max="28" width="4.28125" style="53" customWidth="1"/>
    <col min="29" max="29" width="2.140625" style="53" customWidth="1"/>
    <col min="30" max="30" width="4.28125" style="53" customWidth="1"/>
    <col min="31" max="16384" width="11.421875" style="53" customWidth="1"/>
  </cols>
  <sheetData>
    <row r="1" spans="1:30" s="1" customFormat="1" ht="34.5" customHeight="1">
      <c r="A1" s="341" t="s">
        <v>20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 t="s">
        <v>22</v>
      </c>
      <c r="T1" s="341"/>
      <c r="U1" s="341"/>
      <c r="V1" s="341"/>
      <c r="W1" s="293"/>
      <c r="X1" s="293"/>
      <c r="Y1" s="293"/>
      <c r="Z1" s="293"/>
      <c r="AA1" s="293"/>
      <c r="AB1" s="293"/>
      <c r="AC1" s="293"/>
      <c r="AD1" s="293"/>
    </row>
    <row r="2" spans="1:30" s="1" customFormat="1" ht="34.5" customHeight="1">
      <c r="A2" s="342" t="s">
        <v>21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 t="s">
        <v>23</v>
      </c>
      <c r="T2" s="342"/>
      <c r="U2" s="342"/>
      <c r="V2" s="342"/>
      <c r="W2" s="279"/>
      <c r="X2" s="279"/>
      <c r="Y2" s="279"/>
      <c r="Z2" s="279"/>
      <c r="AA2" s="279"/>
      <c r="AB2" s="279"/>
      <c r="AC2" s="279"/>
      <c r="AD2" s="279"/>
    </row>
    <row r="3" spans="1:30" s="1" customFormat="1" ht="34.5" customHeight="1">
      <c r="A3" s="342" t="s">
        <v>25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 t="s">
        <v>24</v>
      </c>
      <c r="T3" s="342"/>
      <c r="U3" s="342"/>
      <c r="V3" s="342"/>
      <c r="W3" s="279"/>
      <c r="X3" s="279"/>
      <c r="Y3" s="279"/>
      <c r="Z3" s="279"/>
      <c r="AA3" s="279"/>
      <c r="AB3" s="279"/>
      <c r="AC3" s="279"/>
      <c r="AD3" s="279"/>
    </row>
    <row r="4" spans="1:30" s="1" customFormat="1" ht="22.5" customHeight="1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"/>
      <c r="T4" s="2"/>
      <c r="U4" s="2"/>
      <c r="V4" s="2"/>
      <c r="W4" s="3"/>
      <c r="X4" s="3"/>
      <c r="Y4" s="3"/>
      <c r="Z4" s="3"/>
      <c r="AA4" s="3"/>
      <c r="AB4" s="3"/>
      <c r="AC4" s="3"/>
      <c r="AD4" s="3"/>
    </row>
    <row r="5" spans="1:30" s="1" customFormat="1" ht="34.5" customHeight="1">
      <c r="A5" s="278" t="s">
        <v>28</v>
      </c>
      <c r="B5" s="278"/>
      <c r="C5" s="278"/>
      <c r="D5" s="278"/>
      <c r="E5" s="278"/>
      <c r="F5" s="27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"/>
      <c r="T5" s="2"/>
      <c r="U5" s="2"/>
      <c r="V5" s="2"/>
      <c r="W5" s="3"/>
      <c r="X5" s="3"/>
      <c r="Y5" s="3"/>
      <c r="Z5" s="3"/>
      <c r="AA5" s="3"/>
      <c r="AB5" s="3"/>
      <c r="AC5" s="3"/>
      <c r="AD5" s="3"/>
    </row>
    <row r="6" s="1" customFormat="1" ht="22.5" customHeight="1" thickBot="1"/>
    <row r="7" spans="1:30" s="1" customFormat="1" ht="34.5" customHeight="1" thickBot="1">
      <c r="A7" s="365" t="s">
        <v>2</v>
      </c>
      <c r="B7" s="345"/>
      <c r="C7" s="346" t="s">
        <v>9</v>
      </c>
      <c r="D7" s="346"/>
      <c r="E7" s="346"/>
      <c r="F7" s="344"/>
      <c r="G7" s="344"/>
      <c r="H7" s="344"/>
      <c r="I7" s="344"/>
      <c r="J7" s="344"/>
      <c r="K7" s="344"/>
      <c r="L7" s="344"/>
      <c r="M7" s="344"/>
      <c r="N7" s="344" t="s">
        <v>10</v>
      </c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5"/>
    </row>
    <row r="8" spans="1:30" s="1" customFormat="1" ht="34.5" customHeight="1">
      <c r="A8" s="374">
        <v>1</v>
      </c>
      <c r="B8" s="375"/>
      <c r="C8" s="287">
        <v>1</v>
      </c>
      <c r="D8" s="288"/>
      <c r="E8" s="288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343"/>
    </row>
    <row r="9" spans="1:30" s="1" customFormat="1" ht="34.5" customHeight="1">
      <c r="A9" s="376">
        <v>2</v>
      </c>
      <c r="B9" s="377"/>
      <c r="C9" s="290">
        <v>2</v>
      </c>
      <c r="D9" s="291"/>
      <c r="E9" s="291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321"/>
    </row>
    <row r="10" spans="1:30" s="1" customFormat="1" ht="34.5" customHeight="1">
      <c r="A10" s="376">
        <v>3</v>
      </c>
      <c r="B10" s="377"/>
      <c r="C10" s="290">
        <v>3</v>
      </c>
      <c r="D10" s="291"/>
      <c r="E10" s="291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321"/>
    </row>
    <row r="11" spans="1:30" s="1" customFormat="1" ht="34.5" customHeight="1" thickBot="1">
      <c r="A11" s="363">
        <v>4</v>
      </c>
      <c r="B11" s="364"/>
      <c r="C11" s="317">
        <v>4</v>
      </c>
      <c r="D11" s="318"/>
      <c r="E11" s="318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20"/>
    </row>
    <row r="12" s="1" customFormat="1" ht="22.5" customHeight="1"/>
    <row r="13" spans="1:6" s="1" customFormat="1" ht="34.5" customHeight="1">
      <c r="A13" s="278" t="s">
        <v>26</v>
      </c>
      <c r="B13" s="278"/>
      <c r="C13" s="278"/>
      <c r="D13" s="278"/>
      <c r="E13" s="278"/>
      <c r="F13" s="278"/>
    </row>
    <row r="14" s="1" customFormat="1" ht="22.5" customHeight="1" thickBot="1"/>
    <row r="15" spans="1:30" s="1" customFormat="1" ht="34.5" customHeight="1" thickBot="1">
      <c r="A15" s="329" t="s">
        <v>1</v>
      </c>
      <c r="B15" s="330"/>
      <c r="C15" s="332"/>
      <c r="D15" s="298" t="s">
        <v>3</v>
      </c>
      <c r="E15" s="299"/>
      <c r="F15" s="299"/>
      <c r="G15" s="299"/>
      <c r="H15" s="300"/>
      <c r="I15" s="339" t="s">
        <v>3</v>
      </c>
      <c r="J15" s="299"/>
      <c r="K15" s="299"/>
      <c r="L15" s="340"/>
      <c r="M15" s="325" t="s">
        <v>4</v>
      </c>
      <c r="N15" s="325"/>
      <c r="O15" s="326"/>
      <c r="P15" s="325" t="s">
        <v>5</v>
      </c>
      <c r="Q15" s="325"/>
      <c r="R15" s="326"/>
      <c r="S15" s="325" t="s">
        <v>6</v>
      </c>
      <c r="T15" s="325"/>
      <c r="U15" s="326"/>
      <c r="V15" s="325" t="s">
        <v>7</v>
      </c>
      <c r="W15" s="325"/>
      <c r="X15" s="326"/>
      <c r="Y15" s="328" t="s">
        <v>8</v>
      </c>
      <c r="Z15" s="325"/>
      <c r="AA15" s="326"/>
      <c r="AB15" s="325" t="s">
        <v>11</v>
      </c>
      <c r="AC15" s="325"/>
      <c r="AD15" s="327"/>
    </row>
    <row r="16" spans="1:30" s="1" customFormat="1" ht="34.5" customHeight="1">
      <c r="A16" s="4">
        <v>1</v>
      </c>
      <c r="B16" s="5" t="s">
        <v>0</v>
      </c>
      <c r="C16" s="6">
        <v>4</v>
      </c>
      <c r="D16" s="301">
        <f>C8</f>
        <v>1</v>
      </c>
      <c r="E16" s="302"/>
      <c r="F16" s="302"/>
      <c r="G16" s="302"/>
      <c r="H16" s="303"/>
      <c r="I16" s="333">
        <f>C11</f>
        <v>4</v>
      </c>
      <c r="J16" s="334"/>
      <c r="K16" s="334"/>
      <c r="L16" s="335"/>
      <c r="M16" s="7"/>
      <c r="N16" s="8" t="s">
        <v>14</v>
      </c>
      <c r="O16" s="9"/>
      <c r="P16" s="8"/>
      <c r="Q16" s="8" t="s">
        <v>14</v>
      </c>
      <c r="R16" s="9"/>
      <c r="S16" s="8"/>
      <c r="T16" s="8" t="s">
        <v>14</v>
      </c>
      <c r="U16" s="9"/>
      <c r="V16" s="8"/>
      <c r="W16" s="8" t="s">
        <v>14</v>
      </c>
      <c r="X16" s="9"/>
      <c r="Y16" s="10"/>
      <c r="Z16" s="8" t="s">
        <v>14</v>
      </c>
      <c r="AA16" s="8"/>
      <c r="AB16" s="11">
        <f aca="true" t="shared" si="0" ref="AB16:AB21">SUM(IF(M16&gt;O16,1,0),IF(P16&gt;R16,1,0),IF(S16&gt;U16,1,0),IF(V16&gt;X16,1,0),IF(Y16&gt;AA16,1,0))</f>
        <v>0</v>
      </c>
      <c r="AC16" s="12" t="s">
        <v>14</v>
      </c>
      <c r="AD16" s="13">
        <f aca="true" t="shared" si="1" ref="AD16:AD21">SUM(IF(O16&gt;M16,1,0),IF(R16&gt;P16,1,0),IF(U16&gt;S16,1,0),IF(X16&gt;V16,1,0),IF(AA16&gt;Y16,1,0))</f>
        <v>0</v>
      </c>
    </row>
    <row r="17" spans="1:30" s="1" customFormat="1" ht="34.5" customHeight="1">
      <c r="A17" s="4">
        <v>2</v>
      </c>
      <c r="B17" s="5" t="s">
        <v>0</v>
      </c>
      <c r="C17" s="6">
        <v>3</v>
      </c>
      <c r="D17" s="304">
        <f>C9</f>
        <v>2</v>
      </c>
      <c r="E17" s="305"/>
      <c r="F17" s="305"/>
      <c r="G17" s="305"/>
      <c r="H17" s="306"/>
      <c r="I17" s="333">
        <f>C10</f>
        <v>3</v>
      </c>
      <c r="J17" s="334"/>
      <c r="K17" s="334"/>
      <c r="L17" s="335"/>
      <c r="M17" s="14"/>
      <c r="N17" s="15" t="s">
        <v>14</v>
      </c>
      <c r="O17" s="16"/>
      <c r="P17" s="15"/>
      <c r="Q17" s="15" t="s">
        <v>14</v>
      </c>
      <c r="R17" s="16"/>
      <c r="S17" s="15"/>
      <c r="T17" s="15" t="s">
        <v>14</v>
      </c>
      <c r="U17" s="16"/>
      <c r="V17" s="15"/>
      <c r="W17" s="15" t="s">
        <v>14</v>
      </c>
      <c r="X17" s="16"/>
      <c r="Y17" s="17"/>
      <c r="Z17" s="15" t="s">
        <v>14</v>
      </c>
      <c r="AA17" s="15"/>
      <c r="AB17" s="18">
        <f t="shared" si="0"/>
        <v>0</v>
      </c>
      <c r="AC17" s="19" t="s">
        <v>14</v>
      </c>
      <c r="AD17" s="20">
        <f t="shared" si="1"/>
        <v>0</v>
      </c>
    </row>
    <row r="18" spans="1:30" s="1" customFormat="1" ht="34.5" customHeight="1">
      <c r="A18" s="4">
        <v>4</v>
      </c>
      <c r="B18" s="5" t="s">
        <v>0</v>
      </c>
      <c r="C18" s="6">
        <v>3</v>
      </c>
      <c r="D18" s="304">
        <f>C11</f>
        <v>4</v>
      </c>
      <c r="E18" s="305"/>
      <c r="F18" s="305"/>
      <c r="G18" s="305"/>
      <c r="H18" s="306"/>
      <c r="I18" s="333">
        <f>C10</f>
        <v>3</v>
      </c>
      <c r="J18" s="334"/>
      <c r="K18" s="334"/>
      <c r="L18" s="335"/>
      <c r="M18" s="14"/>
      <c r="N18" s="15" t="s">
        <v>14</v>
      </c>
      <c r="O18" s="16"/>
      <c r="P18" s="15"/>
      <c r="Q18" s="15" t="s">
        <v>14</v>
      </c>
      <c r="R18" s="16"/>
      <c r="S18" s="15"/>
      <c r="T18" s="15" t="s">
        <v>14</v>
      </c>
      <c r="U18" s="16"/>
      <c r="V18" s="15"/>
      <c r="W18" s="15" t="s">
        <v>14</v>
      </c>
      <c r="X18" s="16"/>
      <c r="Y18" s="17"/>
      <c r="Z18" s="15" t="s">
        <v>14</v>
      </c>
      <c r="AA18" s="15"/>
      <c r="AB18" s="21">
        <f t="shared" si="0"/>
        <v>0</v>
      </c>
      <c r="AC18" s="22" t="s">
        <v>14</v>
      </c>
      <c r="AD18" s="23">
        <f t="shared" si="1"/>
        <v>0</v>
      </c>
    </row>
    <row r="19" spans="1:30" s="1" customFormat="1" ht="34.5" customHeight="1">
      <c r="A19" s="4">
        <v>1</v>
      </c>
      <c r="B19" s="5" t="s">
        <v>0</v>
      </c>
      <c r="C19" s="6">
        <v>2</v>
      </c>
      <c r="D19" s="304">
        <f>C8</f>
        <v>1</v>
      </c>
      <c r="E19" s="305"/>
      <c r="F19" s="305"/>
      <c r="G19" s="305"/>
      <c r="H19" s="306"/>
      <c r="I19" s="333">
        <f>C9</f>
        <v>2</v>
      </c>
      <c r="J19" s="334"/>
      <c r="K19" s="334"/>
      <c r="L19" s="335"/>
      <c r="M19" s="14"/>
      <c r="N19" s="15" t="s">
        <v>14</v>
      </c>
      <c r="O19" s="16"/>
      <c r="P19" s="15"/>
      <c r="Q19" s="15" t="s">
        <v>14</v>
      </c>
      <c r="R19" s="16"/>
      <c r="S19" s="15"/>
      <c r="T19" s="15" t="s">
        <v>14</v>
      </c>
      <c r="U19" s="16"/>
      <c r="V19" s="15"/>
      <c r="W19" s="15" t="s">
        <v>14</v>
      </c>
      <c r="X19" s="16"/>
      <c r="Y19" s="17"/>
      <c r="Z19" s="15" t="s">
        <v>14</v>
      </c>
      <c r="AA19" s="15"/>
      <c r="AB19" s="21">
        <f t="shared" si="0"/>
        <v>0</v>
      </c>
      <c r="AC19" s="22" t="s">
        <v>14</v>
      </c>
      <c r="AD19" s="23">
        <f t="shared" si="1"/>
        <v>0</v>
      </c>
    </row>
    <row r="20" spans="1:30" s="1" customFormat="1" ht="34.5" customHeight="1">
      <c r="A20" s="4">
        <v>2</v>
      </c>
      <c r="B20" s="5" t="s">
        <v>0</v>
      </c>
      <c r="C20" s="6">
        <v>4</v>
      </c>
      <c r="D20" s="304">
        <f>C9</f>
        <v>2</v>
      </c>
      <c r="E20" s="305"/>
      <c r="F20" s="305"/>
      <c r="G20" s="305"/>
      <c r="H20" s="306"/>
      <c r="I20" s="333">
        <f>C11</f>
        <v>4</v>
      </c>
      <c r="J20" s="334"/>
      <c r="K20" s="334"/>
      <c r="L20" s="335"/>
      <c r="M20" s="14"/>
      <c r="N20" s="15" t="s">
        <v>14</v>
      </c>
      <c r="O20" s="16"/>
      <c r="P20" s="15"/>
      <c r="Q20" s="15" t="s">
        <v>14</v>
      </c>
      <c r="R20" s="16"/>
      <c r="S20" s="15"/>
      <c r="T20" s="15" t="s">
        <v>14</v>
      </c>
      <c r="U20" s="16"/>
      <c r="V20" s="15"/>
      <c r="W20" s="15" t="s">
        <v>14</v>
      </c>
      <c r="X20" s="16"/>
      <c r="Y20" s="17"/>
      <c r="Z20" s="15" t="s">
        <v>14</v>
      </c>
      <c r="AA20" s="15"/>
      <c r="AB20" s="21">
        <f t="shared" si="0"/>
        <v>0</v>
      </c>
      <c r="AC20" s="22" t="s">
        <v>14</v>
      </c>
      <c r="AD20" s="23">
        <f t="shared" si="1"/>
        <v>0</v>
      </c>
    </row>
    <row r="21" spans="1:30" s="1" customFormat="1" ht="34.5" customHeight="1" thickBot="1">
      <c r="A21" s="24">
        <v>3</v>
      </c>
      <c r="B21" s="25" t="s">
        <v>0</v>
      </c>
      <c r="C21" s="26">
        <v>1</v>
      </c>
      <c r="D21" s="280">
        <f>C10</f>
        <v>3</v>
      </c>
      <c r="E21" s="281"/>
      <c r="F21" s="281"/>
      <c r="G21" s="281"/>
      <c r="H21" s="282"/>
      <c r="I21" s="336">
        <f>C8</f>
        <v>1</v>
      </c>
      <c r="J21" s="337"/>
      <c r="K21" s="337"/>
      <c r="L21" s="338"/>
      <c r="M21" s="27"/>
      <c r="N21" s="28" t="s">
        <v>14</v>
      </c>
      <c r="O21" s="29"/>
      <c r="P21" s="28"/>
      <c r="Q21" s="28" t="s">
        <v>14</v>
      </c>
      <c r="R21" s="29"/>
      <c r="S21" s="28"/>
      <c r="T21" s="28" t="s">
        <v>14</v>
      </c>
      <c r="U21" s="29"/>
      <c r="V21" s="28"/>
      <c r="W21" s="28" t="s">
        <v>14</v>
      </c>
      <c r="X21" s="29"/>
      <c r="Y21" s="30"/>
      <c r="Z21" s="28" t="s">
        <v>14</v>
      </c>
      <c r="AA21" s="28"/>
      <c r="AB21" s="31">
        <f t="shared" si="0"/>
        <v>0</v>
      </c>
      <c r="AC21" s="32" t="s">
        <v>14</v>
      </c>
      <c r="AD21" s="33">
        <f t="shared" si="1"/>
        <v>0</v>
      </c>
    </row>
    <row r="22" spans="1:30" s="1" customFormat="1" ht="22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s="1" customFormat="1" ht="34.5" customHeight="1">
      <c r="A23" s="276" t="s">
        <v>27</v>
      </c>
      <c r="B23" s="276"/>
      <c r="C23" s="276"/>
      <c r="D23" s="276"/>
      <c r="E23" s="276"/>
      <c r="F23" s="276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s="1" customFormat="1" ht="22.5" customHeight="1" thickBo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s="1" customFormat="1" ht="34.5" customHeight="1" thickBot="1">
      <c r="A25" s="329" t="s">
        <v>2</v>
      </c>
      <c r="B25" s="332"/>
      <c r="C25" s="298" t="s">
        <v>9</v>
      </c>
      <c r="D25" s="299"/>
      <c r="E25" s="299"/>
      <c r="F25" s="300"/>
      <c r="G25" s="299" t="s">
        <v>10</v>
      </c>
      <c r="H25" s="299"/>
      <c r="I25" s="299"/>
      <c r="J25" s="329">
        <v>1</v>
      </c>
      <c r="K25" s="330"/>
      <c r="L25" s="331"/>
      <c r="M25" s="330">
        <v>2</v>
      </c>
      <c r="N25" s="330"/>
      <c r="O25" s="331"/>
      <c r="P25" s="330">
        <v>3</v>
      </c>
      <c r="Q25" s="330"/>
      <c r="R25" s="331"/>
      <c r="S25" s="330">
        <v>4</v>
      </c>
      <c r="T25" s="330"/>
      <c r="U25" s="332"/>
      <c r="V25" s="324" t="s">
        <v>11</v>
      </c>
      <c r="W25" s="325"/>
      <c r="X25" s="326"/>
      <c r="Y25" s="325" t="s">
        <v>12</v>
      </c>
      <c r="Z25" s="325"/>
      <c r="AA25" s="326"/>
      <c r="AB25" s="325" t="s">
        <v>13</v>
      </c>
      <c r="AC25" s="325"/>
      <c r="AD25" s="327"/>
    </row>
    <row r="26" spans="1:30" s="1" customFormat="1" ht="34.5" customHeight="1">
      <c r="A26" s="369">
        <v>1</v>
      </c>
      <c r="B26" s="370"/>
      <c r="C26" s="380">
        <f>C8</f>
        <v>1</v>
      </c>
      <c r="D26" s="381"/>
      <c r="E26" s="381"/>
      <c r="F26" s="382"/>
      <c r="G26" s="355">
        <f>N8</f>
        <v>0</v>
      </c>
      <c r="H26" s="355"/>
      <c r="I26" s="355"/>
      <c r="J26" s="356"/>
      <c r="K26" s="357"/>
      <c r="L26" s="358"/>
      <c r="M26" s="36">
        <f>AB19</f>
        <v>0</v>
      </c>
      <c r="N26" s="36" t="s">
        <v>14</v>
      </c>
      <c r="O26" s="37">
        <f>AD19</f>
        <v>0</v>
      </c>
      <c r="P26" s="36">
        <f>AD21</f>
        <v>0</v>
      </c>
      <c r="Q26" s="36" t="s">
        <v>14</v>
      </c>
      <c r="R26" s="37">
        <f>AB21</f>
        <v>0</v>
      </c>
      <c r="S26" s="36">
        <f>AB16</f>
        <v>0</v>
      </c>
      <c r="T26" s="36" t="s">
        <v>14</v>
      </c>
      <c r="U26" s="36">
        <f>AD16</f>
        <v>0</v>
      </c>
      <c r="V26" s="38">
        <f>SUM(M26,P26,S26)</f>
        <v>0</v>
      </c>
      <c r="W26" s="12" t="s">
        <v>14</v>
      </c>
      <c r="X26" s="12">
        <f>SUM(O26,R26,U26)</f>
        <v>0</v>
      </c>
      <c r="Y26" s="11">
        <f>SUM(IF(M26&gt;O26,1,0),IF(P26&gt;R26,1,0),IF(S26&gt;U26,1,0))</f>
        <v>0</v>
      </c>
      <c r="Z26" s="12" t="s">
        <v>14</v>
      </c>
      <c r="AA26" s="39">
        <f>SUM(IF(O26&gt;M26,1,0),IF(R26&gt;P26,1,0),IF(U26&gt;S26,1,0))</f>
        <v>0</v>
      </c>
      <c r="AB26" s="322"/>
      <c r="AC26" s="322"/>
      <c r="AD26" s="323"/>
    </row>
    <row r="27" spans="1:30" s="1" customFormat="1" ht="34.5" customHeight="1">
      <c r="A27" s="371">
        <v>2</v>
      </c>
      <c r="B27" s="372"/>
      <c r="C27" s="366">
        <f>C9</f>
        <v>2</v>
      </c>
      <c r="D27" s="367"/>
      <c r="E27" s="367"/>
      <c r="F27" s="368"/>
      <c r="G27" s="362">
        <f>N9</f>
        <v>0</v>
      </c>
      <c r="H27" s="362"/>
      <c r="I27" s="362"/>
      <c r="J27" s="41">
        <f>AD19</f>
        <v>0</v>
      </c>
      <c r="K27" s="22" t="s">
        <v>14</v>
      </c>
      <c r="L27" s="42">
        <f>AB19</f>
        <v>0</v>
      </c>
      <c r="M27" s="312"/>
      <c r="N27" s="313"/>
      <c r="O27" s="314"/>
      <c r="P27" s="22">
        <f>AB17</f>
        <v>0</v>
      </c>
      <c r="Q27" s="22" t="s">
        <v>14</v>
      </c>
      <c r="R27" s="42">
        <f>AD17</f>
        <v>0</v>
      </c>
      <c r="S27" s="22">
        <f>AB20</f>
        <v>0</v>
      </c>
      <c r="T27" s="22" t="s">
        <v>14</v>
      </c>
      <c r="U27" s="22">
        <f>AD20</f>
        <v>0</v>
      </c>
      <c r="V27" s="43">
        <f>SUM(J27,P27,S27)</f>
        <v>0</v>
      </c>
      <c r="W27" s="19" t="s">
        <v>14</v>
      </c>
      <c r="X27" s="19">
        <f>SUM(L27,R27,U27)</f>
        <v>0</v>
      </c>
      <c r="Y27" s="18">
        <f>SUM(IF(J27&gt;L27,1,0),IF(P27&gt;R27,1,0),IF(S27&gt;U27,1,0))</f>
        <v>0</v>
      </c>
      <c r="Z27" s="19" t="s">
        <v>14</v>
      </c>
      <c r="AA27" s="44">
        <f>SUM(IF(L27&gt;J27,1,0),IF(R27&gt;P27,1,0),IF(U27&gt;S27,1,0))</f>
        <v>0</v>
      </c>
      <c r="AB27" s="283"/>
      <c r="AC27" s="283"/>
      <c r="AD27" s="284"/>
    </row>
    <row r="28" spans="1:30" s="1" customFormat="1" ht="34.5" customHeight="1">
      <c r="A28" s="371">
        <v>3</v>
      </c>
      <c r="B28" s="372"/>
      <c r="C28" s="366">
        <f>C10</f>
        <v>3</v>
      </c>
      <c r="D28" s="367"/>
      <c r="E28" s="367"/>
      <c r="F28" s="368"/>
      <c r="G28" s="362">
        <f>N10</f>
        <v>0</v>
      </c>
      <c r="H28" s="362"/>
      <c r="I28" s="362"/>
      <c r="J28" s="41">
        <f>AB21</f>
        <v>0</v>
      </c>
      <c r="K28" s="22" t="s">
        <v>14</v>
      </c>
      <c r="L28" s="42">
        <f>AD21</f>
        <v>0</v>
      </c>
      <c r="M28" s="22">
        <f>AD17</f>
        <v>0</v>
      </c>
      <c r="N28" s="22" t="s">
        <v>14</v>
      </c>
      <c r="O28" s="42">
        <f>AB17</f>
        <v>0</v>
      </c>
      <c r="P28" s="312"/>
      <c r="Q28" s="313"/>
      <c r="R28" s="314"/>
      <c r="S28" s="22">
        <f>AD18</f>
        <v>0</v>
      </c>
      <c r="T28" s="22" t="s">
        <v>14</v>
      </c>
      <c r="U28" s="22">
        <f>AB18</f>
        <v>0</v>
      </c>
      <c r="V28" s="41">
        <f>SUM(M28,J28,S28)</f>
        <v>0</v>
      </c>
      <c r="W28" s="22" t="s">
        <v>14</v>
      </c>
      <c r="X28" s="22">
        <f>SUM(O28,L28,U28)</f>
        <v>0</v>
      </c>
      <c r="Y28" s="18">
        <f>SUM(IF(M28&gt;O28,1,0),IF(J28&gt;L28,1,0),IF(S28&gt;U28,1,0))</f>
        <v>0</v>
      </c>
      <c r="Z28" s="19" t="s">
        <v>14</v>
      </c>
      <c r="AA28" s="44">
        <f>SUM(IF(O28&gt;M28,1,0),IF(L28&gt;J28,1,0),IF(U28&gt;S28,1,0))</f>
        <v>0</v>
      </c>
      <c r="AB28" s="283"/>
      <c r="AC28" s="283"/>
      <c r="AD28" s="284"/>
    </row>
    <row r="29" spans="1:30" s="1" customFormat="1" ht="34.5" customHeight="1" thickBot="1">
      <c r="A29" s="378">
        <v>4</v>
      </c>
      <c r="B29" s="379"/>
      <c r="C29" s="359">
        <f>C11</f>
        <v>4</v>
      </c>
      <c r="D29" s="360"/>
      <c r="E29" s="360"/>
      <c r="F29" s="361"/>
      <c r="G29" s="373">
        <f>N11</f>
        <v>0</v>
      </c>
      <c r="H29" s="373"/>
      <c r="I29" s="373"/>
      <c r="J29" s="46">
        <f>AD16</f>
        <v>0</v>
      </c>
      <c r="K29" s="32" t="s">
        <v>14</v>
      </c>
      <c r="L29" s="47">
        <f>AB16</f>
        <v>0</v>
      </c>
      <c r="M29" s="32">
        <f>AD20</f>
        <v>0</v>
      </c>
      <c r="N29" s="32" t="s">
        <v>14</v>
      </c>
      <c r="O29" s="47">
        <f>AB20</f>
        <v>0</v>
      </c>
      <c r="P29" s="32">
        <f>AB18</f>
        <v>0</v>
      </c>
      <c r="Q29" s="32" t="s">
        <v>14</v>
      </c>
      <c r="R29" s="47">
        <f>AD18</f>
        <v>0</v>
      </c>
      <c r="S29" s="315"/>
      <c r="T29" s="316"/>
      <c r="U29" s="316"/>
      <c r="V29" s="46">
        <f>SUM(M29,P29,J29)</f>
        <v>0</v>
      </c>
      <c r="W29" s="32" t="s">
        <v>14</v>
      </c>
      <c r="X29" s="32">
        <f>SUM(O29,R29,L29)</f>
        <v>0</v>
      </c>
      <c r="Y29" s="31">
        <f>SUM(IF(M29&gt;O29,1,0),IF(P29&gt;R29,1,0),IF(J29&gt;L29,1,0))</f>
        <v>0</v>
      </c>
      <c r="Z29" s="32" t="s">
        <v>14</v>
      </c>
      <c r="AA29" s="47">
        <f>SUM(IF(O29&gt;M29,1,0),IF(R29&gt;P29,1,0),IF(L29&gt;J29,1,0))</f>
        <v>0</v>
      </c>
      <c r="AB29" s="285"/>
      <c r="AC29" s="285"/>
      <c r="AD29" s="286"/>
    </row>
    <row r="30" spans="1:30" s="1" customFormat="1" ht="34.5" customHeight="1">
      <c r="A30" s="48"/>
      <c r="B30" s="48"/>
      <c r="C30" s="49"/>
      <c r="D30" s="49"/>
      <c r="E30" s="49"/>
      <c r="F30" s="49"/>
      <c r="G30" s="50"/>
      <c r="H30" s="50"/>
      <c r="I30" s="50"/>
      <c r="J30" s="51"/>
      <c r="K30" s="51"/>
      <c r="L30" s="51"/>
      <c r="M30" s="51"/>
      <c r="N30" s="51"/>
      <c r="O30" s="51"/>
      <c r="P30" s="51"/>
      <c r="Q30" s="51"/>
      <c r="R30" s="51"/>
      <c r="S30" s="48"/>
      <c r="T30" s="48"/>
      <c r="U30" s="48"/>
      <c r="V30" s="51"/>
      <c r="W30" s="51"/>
      <c r="X30" s="51"/>
      <c r="Y30" s="51"/>
      <c r="Z30" s="51"/>
      <c r="AA30" s="51"/>
      <c r="AB30" s="51"/>
      <c r="AC30" s="51"/>
      <c r="AD30" s="51"/>
    </row>
    <row r="31" spans="1:30" s="1" customFormat="1" ht="34.5" customHeight="1" thickBo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 s="1" customFormat="1" ht="34.5" customHeight="1">
      <c r="A32" s="276" t="s">
        <v>15</v>
      </c>
      <c r="B32" s="276"/>
      <c r="C32" s="276"/>
      <c r="D32" s="277"/>
      <c r="E32" s="35" t="s">
        <v>16</v>
      </c>
      <c r="F32" s="347">
        <f>IF(AB26=1,C26,IF(AB27=1,C27,IF(AB28=1,C28,IF(AB29=1,C29,))))</f>
        <v>0</v>
      </c>
      <c r="G32" s="294"/>
      <c r="H32" s="294"/>
      <c r="I32" s="294"/>
      <c r="J32" s="348"/>
      <c r="K32" s="294">
        <f>IF(AB26=1,G26,IF(AB27=1,G27,IF(AB28=1,G28,IF(AB29=1,G29,))))</f>
        <v>0</v>
      </c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5"/>
      <c r="Y32" s="12">
        <f>IF(AB26=1,Y26,IF(AB27=1,Y27,IF(AB28=1,Y28,IF(AB29=1,Y29,))))</f>
        <v>0</v>
      </c>
      <c r="Z32" s="12" t="s">
        <v>14</v>
      </c>
      <c r="AA32" s="39">
        <f>IF(AB26=1,AA26,IF(AB27=1,AA27,IF(AB28=1,AA28,IF(AB29=1,AA29,))))</f>
        <v>0</v>
      </c>
      <c r="AB32" s="11">
        <f>IF(AB26=1,V26,IF(AB27=1,V27,IF(AB28=1,V28,IF(AB29=1,V29,))))</f>
        <v>0</v>
      </c>
      <c r="AC32" s="12" t="s">
        <v>14</v>
      </c>
      <c r="AD32" s="13">
        <f>IF(AB26=1,X26,IF(AB27=1,X27,IF(AB28=1,X28,IF(AB29=1,X29,))))</f>
        <v>0</v>
      </c>
    </row>
    <row r="33" spans="1:30" s="1" customFormat="1" ht="34.5" customHeight="1">
      <c r="A33" s="34"/>
      <c r="B33" s="34"/>
      <c r="C33" s="34"/>
      <c r="D33" s="34"/>
      <c r="E33" s="52" t="s">
        <v>17</v>
      </c>
      <c r="F33" s="349">
        <f>IF(AB26=2,C26,IF(AB27=2,C27,IF(AB28=2,C28,IF(AB29=2,C29,))))</f>
        <v>0</v>
      </c>
      <c r="G33" s="296"/>
      <c r="H33" s="296"/>
      <c r="I33" s="296"/>
      <c r="J33" s="350"/>
      <c r="K33" s="296">
        <f>IF(AB26=2,G26,IF(AB27=2,G27,IF(AB28=2,G28,IF(AB29=2,G29,))))</f>
        <v>0</v>
      </c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7"/>
      <c r="Y33" s="19">
        <f>IF(AB26=2,Y26,IF(AB27=2,Y27,IF(AB28=2,Y28,IF(AB29=2,Y29,))))</f>
        <v>0</v>
      </c>
      <c r="Z33" s="19" t="s">
        <v>14</v>
      </c>
      <c r="AA33" s="44">
        <f>IF(AB26=2,AA26,IF(AB27=2,AA27,IF(AB28=2,AA28,IF(AB29=2,AA29,))))</f>
        <v>0</v>
      </c>
      <c r="AB33" s="18">
        <f>IF(AB26=2,V26,IF(AB27=2,V27,IF(AB28=2,V28,IF(AB29=2,V29,))))</f>
        <v>0</v>
      </c>
      <c r="AC33" s="19" t="s">
        <v>14</v>
      </c>
      <c r="AD33" s="20">
        <f>IF(AB26=2,X26,IF(AB27=2,X27,IF(AB28=2,X28,IF(AB29=2,X29,))))</f>
        <v>0</v>
      </c>
    </row>
    <row r="34" spans="1:30" s="1" customFormat="1" ht="34.5" customHeight="1">
      <c r="A34" s="34"/>
      <c r="B34" s="34"/>
      <c r="C34" s="34"/>
      <c r="D34" s="34"/>
      <c r="E34" s="40" t="s">
        <v>18</v>
      </c>
      <c r="F34" s="351">
        <f>IF(AB26=3,C26,IF(AB27=3,C27,IF(AB28=3,C28,IF(AB29=3,C29,))))</f>
        <v>0</v>
      </c>
      <c r="G34" s="307"/>
      <c r="H34" s="307"/>
      <c r="I34" s="307"/>
      <c r="J34" s="352"/>
      <c r="K34" s="307">
        <f>IF(AB26=3,G26,IF(AB27=3,G27,IF(AB28=3,G28,IF(AB29=3,G29,))))</f>
        <v>0</v>
      </c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8"/>
      <c r="Y34" s="22">
        <f>IF(AB26=3,Y26,IF(AB27=3,Y27,IF(AB28=3,Y28,IF(AB29=3,Y29,))))</f>
        <v>0</v>
      </c>
      <c r="Z34" s="22" t="s">
        <v>14</v>
      </c>
      <c r="AA34" s="42">
        <f>IF(AB26=3,AA26,IF(AB27=3,AA27,IF(AB28=3,AA28,IF(AB29=3,AA29,))))</f>
        <v>0</v>
      </c>
      <c r="AB34" s="21">
        <f>IF(AB26=3,V26,IF(AB27=3,V27,IF(AB28=3,V28,IF(AB29=3,V29,))))</f>
        <v>0</v>
      </c>
      <c r="AC34" s="22" t="s">
        <v>14</v>
      </c>
      <c r="AD34" s="23">
        <f>IF(AB26=3,X26,IF(AB27=3,X27,IF(AB28=3,X28,IF(AB29=3,X29,))))</f>
        <v>0</v>
      </c>
    </row>
    <row r="35" spans="1:30" s="1" customFormat="1" ht="34.5" customHeight="1" thickBot="1">
      <c r="A35" s="34"/>
      <c r="B35" s="34"/>
      <c r="C35" s="34"/>
      <c r="D35" s="34"/>
      <c r="E35" s="45" t="s">
        <v>19</v>
      </c>
      <c r="F35" s="353">
        <f>IF(AB26=4,C26,IF(AB27=4,C27,IF(AB28=4,C28,IF(AB29=4,C29,))))</f>
        <v>0</v>
      </c>
      <c r="G35" s="310"/>
      <c r="H35" s="310"/>
      <c r="I35" s="310"/>
      <c r="J35" s="354"/>
      <c r="K35" s="309">
        <f>IF(AB26=4,G26,IF(AB27=4,G27,IF(AB28=4,G28,IF(AB29=4,G29,))))</f>
        <v>0</v>
      </c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1"/>
      <c r="Y35" s="32">
        <f>IF(AB26=4,Y26,IF(AB27=4,Y27,IF(AB28=4,Y28,IF(AB29=4,Y29,))))</f>
        <v>0</v>
      </c>
      <c r="Z35" s="32" t="s">
        <v>14</v>
      </c>
      <c r="AA35" s="47">
        <f>IF(AB26=4,AA26,IF(AB27=4,AA27,IF(AB28=4,AA28,IF(AB29=4,AA29,))))</f>
        <v>0</v>
      </c>
      <c r="AB35" s="31">
        <f>IF(AB26=4,V26,IF(AB27=4,V27,IF(AB28=4,V28,IF(AB29=4,V29,))))</f>
        <v>0</v>
      </c>
      <c r="AC35" s="32" t="s">
        <v>14</v>
      </c>
      <c r="AD35" s="33">
        <f>IF(AB26=4,X26,IF(AB27=4,X27,IF(AB28=4,X28,IF(AB29=4,X29,))))</f>
        <v>0</v>
      </c>
    </row>
    <row r="36" spans="1:30" s="1" customFormat="1" ht="34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:30" s="1" customFormat="1" ht="34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1:30" s="1" customFormat="1" ht="34.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="1" customFormat="1" ht="34.5" customHeight="1"/>
    <row r="40" s="1" customFormat="1" ht="34.5" customHeight="1"/>
  </sheetData>
  <sheetProtection/>
  <mergeCells count="90">
    <mergeCell ref="G29:I29"/>
    <mergeCell ref="A8:B8"/>
    <mergeCell ref="A9:B9"/>
    <mergeCell ref="A10:B10"/>
    <mergeCell ref="A28:B28"/>
    <mergeCell ref="A29:B29"/>
    <mergeCell ref="C25:F25"/>
    <mergeCell ref="C26:F26"/>
    <mergeCell ref="A23:F23"/>
    <mergeCell ref="A15:C15"/>
    <mergeCell ref="A11:B11"/>
    <mergeCell ref="A7:B7"/>
    <mergeCell ref="C27:F27"/>
    <mergeCell ref="C28:F28"/>
    <mergeCell ref="A25:B25"/>
    <mergeCell ref="A26:B26"/>
    <mergeCell ref="A27:B27"/>
    <mergeCell ref="F32:J32"/>
    <mergeCell ref="F33:J33"/>
    <mergeCell ref="F34:J34"/>
    <mergeCell ref="F35:J35"/>
    <mergeCell ref="G25:I25"/>
    <mergeCell ref="G26:I26"/>
    <mergeCell ref="J26:L26"/>
    <mergeCell ref="C29:F29"/>
    <mergeCell ref="G27:I27"/>
    <mergeCell ref="G28:I28"/>
    <mergeCell ref="A1:E1"/>
    <mergeCell ref="A2:E2"/>
    <mergeCell ref="A3:E3"/>
    <mergeCell ref="F1:R1"/>
    <mergeCell ref="F2:R2"/>
    <mergeCell ref="F3:R3"/>
    <mergeCell ref="I15:L15"/>
    <mergeCell ref="I16:L16"/>
    <mergeCell ref="I17:L17"/>
    <mergeCell ref="I18:L18"/>
    <mergeCell ref="S1:V1"/>
    <mergeCell ref="S2:V2"/>
    <mergeCell ref="S3:V3"/>
    <mergeCell ref="N8:AD8"/>
    <mergeCell ref="N7:AD7"/>
    <mergeCell ref="C7:M7"/>
    <mergeCell ref="J25:L25"/>
    <mergeCell ref="M25:O25"/>
    <mergeCell ref="P25:R25"/>
    <mergeCell ref="S25:U25"/>
    <mergeCell ref="I19:L19"/>
    <mergeCell ref="I20:L20"/>
    <mergeCell ref="I21:L21"/>
    <mergeCell ref="N9:AD9"/>
    <mergeCell ref="V25:X25"/>
    <mergeCell ref="AB25:AD25"/>
    <mergeCell ref="Y25:AA25"/>
    <mergeCell ref="P15:R15"/>
    <mergeCell ref="S15:U15"/>
    <mergeCell ref="V15:X15"/>
    <mergeCell ref="AB15:AD15"/>
    <mergeCell ref="Y15:AA15"/>
    <mergeCell ref="M15:O15"/>
    <mergeCell ref="K34:X34"/>
    <mergeCell ref="K35:X35"/>
    <mergeCell ref="M27:O27"/>
    <mergeCell ref="P28:R28"/>
    <mergeCell ref="S29:U29"/>
    <mergeCell ref="C10:M10"/>
    <mergeCell ref="C11:M11"/>
    <mergeCell ref="N11:AD11"/>
    <mergeCell ref="N10:AD10"/>
    <mergeCell ref="AB26:AD26"/>
    <mergeCell ref="W1:AD1"/>
    <mergeCell ref="A13:F13"/>
    <mergeCell ref="K32:X32"/>
    <mergeCell ref="K33:X33"/>
    <mergeCell ref="D15:H15"/>
    <mergeCell ref="D16:H16"/>
    <mergeCell ref="D17:H17"/>
    <mergeCell ref="D18:H18"/>
    <mergeCell ref="D19:H19"/>
    <mergeCell ref="D20:H20"/>
    <mergeCell ref="A32:D32"/>
    <mergeCell ref="A5:F5"/>
    <mergeCell ref="W3:AD3"/>
    <mergeCell ref="W2:AD2"/>
    <mergeCell ref="D21:H21"/>
    <mergeCell ref="AB27:AD27"/>
    <mergeCell ref="AB28:AD28"/>
    <mergeCell ref="AB29:AD29"/>
    <mergeCell ref="C8:M8"/>
    <mergeCell ref="C9:M9"/>
  </mergeCells>
  <printOptions/>
  <pageMargins left="0.787401575" right="0.787401575" top="0.984251969" bottom="0.984251969" header="0.4921259845" footer="0.4921259845"/>
  <pageSetup fitToHeight="1" fitToWidth="1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zoomScale="50" zoomScaleNormal="50" zoomScalePageLayoutView="0" workbookViewId="0" topLeftCell="A19">
      <selection activeCell="Y32" sqref="Y32"/>
    </sheetView>
  </sheetViews>
  <sheetFormatPr defaultColWidth="11.421875" defaultRowHeight="12.75"/>
  <cols>
    <col min="1" max="1" width="4.28125" style="53" customWidth="1"/>
    <col min="2" max="2" width="2.140625" style="53" customWidth="1"/>
    <col min="3" max="5" width="4.28125" style="53" customWidth="1"/>
    <col min="6" max="6" width="11.7109375" style="53" customWidth="1"/>
    <col min="7" max="8" width="4.28125" style="53" customWidth="1"/>
    <col min="9" max="9" width="16.421875" style="53" customWidth="1"/>
    <col min="10" max="10" width="4.28125" style="53" customWidth="1"/>
    <col min="11" max="11" width="2.140625" style="53" customWidth="1"/>
    <col min="12" max="13" width="4.28125" style="53" customWidth="1"/>
    <col min="14" max="14" width="2.140625" style="53" customWidth="1"/>
    <col min="15" max="16" width="4.28125" style="53" customWidth="1"/>
    <col min="17" max="17" width="2.140625" style="53" customWidth="1"/>
    <col min="18" max="19" width="4.28125" style="53" customWidth="1"/>
    <col min="20" max="20" width="2.140625" style="53" customWidth="1"/>
    <col min="21" max="22" width="4.28125" style="53" customWidth="1"/>
    <col min="23" max="23" width="2.140625" style="53" customWidth="1"/>
    <col min="24" max="25" width="4.28125" style="53" customWidth="1"/>
    <col min="26" max="26" width="2.140625" style="53" customWidth="1"/>
    <col min="27" max="28" width="4.28125" style="53" customWidth="1"/>
    <col min="29" max="29" width="2.140625" style="53" customWidth="1"/>
    <col min="30" max="30" width="4.28125" style="53" customWidth="1"/>
    <col min="31" max="16384" width="11.421875" style="53" customWidth="1"/>
  </cols>
  <sheetData>
    <row r="1" spans="1:30" s="1" customFormat="1" ht="34.5" customHeight="1">
      <c r="A1" s="341" t="s">
        <v>20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 t="s">
        <v>22</v>
      </c>
      <c r="T1" s="341"/>
      <c r="U1" s="341"/>
      <c r="V1" s="341"/>
      <c r="W1" s="293"/>
      <c r="X1" s="293"/>
      <c r="Y1" s="293"/>
      <c r="Z1" s="293"/>
      <c r="AA1" s="293"/>
      <c r="AB1" s="293"/>
      <c r="AC1" s="293"/>
      <c r="AD1" s="293"/>
    </row>
    <row r="2" spans="1:30" s="1" customFormat="1" ht="34.5" customHeight="1">
      <c r="A2" s="342" t="s">
        <v>21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 t="s">
        <v>23</v>
      </c>
      <c r="T2" s="342"/>
      <c r="U2" s="342"/>
      <c r="V2" s="342"/>
      <c r="W2" s="279"/>
      <c r="X2" s="279"/>
      <c r="Y2" s="279"/>
      <c r="Z2" s="279"/>
      <c r="AA2" s="279"/>
      <c r="AB2" s="279"/>
      <c r="AC2" s="279"/>
      <c r="AD2" s="279"/>
    </row>
    <row r="3" spans="1:30" s="1" customFormat="1" ht="34.5" customHeight="1">
      <c r="A3" s="342" t="s">
        <v>25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 t="s">
        <v>24</v>
      </c>
      <c r="T3" s="342"/>
      <c r="U3" s="342"/>
      <c r="V3" s="342"/>
      <c r="W3" s="279"/>
      <c r="X3" s="279"/>
      <c r="Y3" s="279"/>
      <c r="Z3" s="279"/>
      <c r="AA3" s="279"/>
      <c r="AB3" s="279"/>
      <c r="AC3" s="279"/>
      <c r="AD3" s="279"/>
    </row>
    <row r="4" spans="1:30" s="1" customFormat="1" ht="22.5" customHeight="1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"/>
      <c r="T4" s="2"/>
      <c r="U4" s="2"/>
      <c r="V4" s="2"/>
      <c r="W4" s="3"/>
      <c r="X4" s="3"/>
      <c r="Y4" s="3"/>
      <c r="Z4" s="3"/>
      <c r="AA4" s="3"/>
      <c r="AB4" s="3"/>
      <c r="AC4" s="3"/>
      <c r="AD4" s="3"/>
    </row>
    <row r="5" spans="1:30" s="1" customFormat="1" ht="34.5" customHeight="1">
      <c r="A5" s="278" t="s">
        <v>28</v>
      </c>
      <c r="B5" s="278"/>
      <c r="C5" s="278"/>
      <c r="D5" s="278"/>
      <c r="E5" s="278"/>
      <c r="F5" s="27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"/>
      <c r="T5" s="2"/>
      <c r="U5" s="2"/>
      <c r="V5" s="2"/>
      <c r="W5" s="3"/>
      <c r="X5" s="3"/>
      <c r="Y5" s="3"/>
      <c r="Z5" s="3"/>
      <c r="AA5" s="3"/>
      <c r="AB5" s="3"/>
      <c r="AC5" s="3"/>
      <c r="AD5" s="3"/>
    </row>
    <row r="6" s="1" customFormat="1" ht="22.5" customHeight="1" thickBot="1"/>
    <row r="7" spans="1:30" s="1" customFormat="1" ht="34.5" customHeight="1" thickBot="1">
      <c r="A7" s="365" t="s">
        <v>2</v>
      </c>
      <c r="B7" s="345"/>
      <c r="C7" s="346" t="s">
        <v>9</v>
      </c>
      <c r="D7" s="346"/>
      <c r="E7" s="346"/>
      <c r="F7" s="344"/>
      <c r="G7" s="344"/>
      <c r="H7" s="344"/>
      <c r="I7" s="344"/>
      <c r="J7" s="344"/>
      <c r="K7" s="344"/>
      <c r="L7" s="344"/>
      <c r="M7" s="344"/>
      <c r="N7" s="344" t="s">
        <v>10</v>
      </c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5"/>
    </row>
    <row r="8" spans="1:30" s="1" customFormat="1" ht="34.5" customHeight="1">
      <c r="A8" s="374">
        <v>1</v>
      </c>
      <c r="B8" s="375"/>
      <c r="C8" s="287">
        <v>1</v>
      </c>
      <c r="D8" s="288"/>
      <c r="E8" s="288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343"/>
    </row>
    <row r="9" spans="1:30" s="1" customFormat="1" ht="34.5" customHeight="1">
      <c r="A9" s="376">
        <v>2</v>
      </c>
      <c r="B9" s="377"/>
      <c r="C9" s="290">
        <v>2</v>
      </c>
      <c r="D9" s="291"/>
      <c r="E9" s="291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321"/>
    </row>
    <row r="10" spans="1:30" s="1" customFormat="1" ht="34.5" customHeight="1">
      <c r="A10" s="376">
        <v>3</v>
      </c>
      <c r="B10" s="377"/>
      <c r="C10" s="290">
        <v>3</v>
      </c>
      <c r="D10" s="291"/>
      <c r="E10" s="291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321"/>
    </row>
    <row r="11" spans="1:30" s="1" customFormat="1" ht="34.5" customHeight="1" thickBot="1">
      <c r="A11" s="363">
        <v>4</v>
      </c>
      <c r="B11" s="364"/>
      <c r="C11" s="317">
        <v>4</v>
      </c>
      <c r="D11" s="318"/>
      <c r="E11" s="318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20"/>
    </row>
    <row r="12" s="1" customFormat="1" ht="22.5" customHeight="1"/>
    <row r="13" spans="1:6" s="1" customFormat="1" ht="34.5" customHeight="1">
      <c r="A13" s="278" t="s">
        <v>26</v>
      </c>
      <c r="B13" s="278"/>
      <c r="C13" s="278"/>
      <c r="D13" s="278"/>
      <c r="E13" s="278"/>
      <c r="F13" s="278"/>
    </row>
    <row r="14" s="1" customFormat="1" ht="22.5" customHeight="1" thickBot="1"/>
    <row r="15" spans="1:30" s="1" customFormat="1" ht="34.5" customHeight="1" thickBot="1">
      <c r="A15" s="329" t="s">
        <v>1</v>
      </c>
      <c r="B15" s="330"/>
      <c r="C15" s="332"/>
      <c r="D15" s="298" t="s">
        <v>3</v>
      </c>
      <c r="E15" s="299"/>
      <c r="F15" s="299"/>
      <c r="G15" s="299"/>
      <c r="H15" s="300"/>
      <c r="I15" s="339" t="s">
        <v>3</v>
      </c>
      <c r="J15" s="299"/>
      <c r="K15" s="299"/>
      <c r="L15" s="340"/>
      <c r="M15" s="325" t="s">
        <v>4</v>
      </c>
      <c r="N15" s="325"/>
      <c r="O15" s="326"/>
      <c r="P15" s="325" t="s">
        <v>5</v>
      </c>
      <c r="Q15" s="325"/>
      <c r="R15" s="326"/>
      <c r="S15" s="325" t="s">
        <v>6</v>
      </c>
      <c r="T15" s="325"/>
      <c r="U15" s="326"/>
      <c r="V15" s="325" t="s">
        <v>7</v>
      </c>
      <c r="W15" s="325"/>
      <c r="X15" s="326"/>
      <c r="Y15" s="328" t="s">
        <v>8</v>
      </c>
      <c r="Z15" s="325"/>
      <c r="AA15" s="326"/>
      <c r="AB15" s="325" t="s">
        <v>11</v>
      </c>
      <c r="AC15" s="325"/>
      <c r="AD15" s="327"/>
    </row>
    <row r="16" spans="1:30" s="1" customFormat="1" ht="34.5" customHeight="1">
      <c r="A16" s="4">
        <v>1</v>
      </c>
      <c r="B16" s="5" t="s">
        <v>0</v>
      </c>
      <c r="C16" s="6">
        <v>4</v>
      </c>
      <c r="D16" s="301">
        <f>C8</f>
        <v>1</v>
      </c>
      <c r="E16" s="302"/>
      <c r="F16" s="302"/>
      <c r="G16" s="302"/>
      <c r="H16" s="303"/>
      <c r="I16" s="333">
        <f>C11</f>
        <v>4</v>
      </c>
      <c r="J16" s="334"/>
      <c r="K16" s="334"/>
      <c r="L16" s="335"/>
      <c r="M16" s="7"/>
      <c r="N16" s="8" t="s">
        <v>14</v>
      </c>
      <c r="O16" s="9"/>
      <c r="P16" s="8"/>
      <c r="Q16" s="8" t="s">
        <v>14</v>
      </c>
      <c r="R16" s="9"/>
      <c r="S16" s="8"/>
      <c r="T16" s="8" t="s">
        <v>14</v>
      </c>
      <c r="U16" s="9"/>
      <c r="V16" s="8"/>
      <c r="W16" s="8" t="s">
        <v>14</v>
      </c>
      <c r="X16" s="9"/>
      <c r="Y16" s="10"/>
      <c r="Z16" s="8" t="s">
        <v>14</v>
      </c>
      <c r="AA16" s="8"/>
      <c r="AB16" s="11">
        <f aca="true" t="shared" si="0" ref="AB16:AB21">SUM(IF(M16&gt;O16,1,0),IF(P16&gt;R16,1,0),IF(S16&gt;U16,1,0),IF(V16&gt;X16,1,0),IF(Y16&gt;AA16,1,0))</f>
        <v>0</v>
      </c>
      <c r="AC16" s="12" t="s">
        <v>14</v>
      </c>
      <c r="AD16" s="13">
        <f aca="true" t="shared" si="1" ref="AD16:AD21">SUM(IF(O16&gt;M16,1,0),IF(R16&gt;P16,1,0),IF(U16&gt;S16,1,0),IF(X16&gt;V16,1,0),IF(AA16&gt;Y16,1,0))</f>
        <v>0</v>
      </c>
    </row>
    <row r="17" spans="1:30" s="1" customFormat="1" ht="34.5" customHeight="1">
      <c r="A17" s="4">
        <v>2</v>
      </c>
      <c r="B17" s="5" t="s">
        <v>0</v>
      </c>
      <c r="C17" s="6">
        <v>3</v>
      </c>
      <c r="D17" s="304">
        <f>C9</f>
        <v>2</v>
      </c>
      <c r="E17" s="305"/>
      <c r="F17" s="305"/>
      <c r="G17" s="305"/>
      <c r="H17" s="306"/>
      <c r="I17" s="333">
        <f>C10</f>
        <v>3</v>
      </c>
      <c r="J17" s="334"/>
      <c r="K17" s="334"/>
      <c r="L17" s="335"/>
      <c r="M17" s="14"/>
      <c r="N17" s="15" t="s">
        <v>14</v>
      </c>
      <c r="O17" s="16"/>
      <c r="P17" s="15"/>
      <c r="Q17" s="15" t="s">
        <v>14</v>
      </c>
      <c r="R17" s="16"/>
      <c r="S17" s="15"/>
      <c r="T17" s="15" t="s">
        <v>14</v>
      </c>
      <c r="U17" s="16"/>
      <c r="V17" s="15"/>
      <c r="W17" s="15" t="s">
        <v>14</v>
      </c>
      <c r="X17" s="16"/>
      <c r="Y17" s="17"/>
      <c r="Z17" s="15" t="s">
        <v>14</v>
      </c>
      <c r="AA17" s="15"/>
      <c r="AB17" s="18">
        <f t="shared" si="0"/>
        <v>0</v>
      </c>
      <c r="AC17" s="19" t="s">
        <v>14</v>
      </c>
      <c r="AD17" s="20">
        <f t="shared" si="1"/>
        <v>0</v>
      </c>
    </row>
    <row r="18" spans="1:30" s="1" customFormat="1" ht="34.5" customHeight="1">
      <c r="A18" s="4">
        <v>4</v>
      </c>
      <c r="B18" s="5" t="s">
        <v>0</v>
      </c>
      <c r="C18" s="6">
        <v>3</v>
      </c>
      <c r="D18" s="304">
        <f>C11</f>
        <v>4</v>
      </c>
      <c r="E18" s="305"/>
      <c r="F18" s="305"/>
      <c r="G18" s="305"/>
      <c r="H18" s="306"/>
      <c r="I18" s="333">
        <f>C10</f>
        <v>3</v>
      </c>
      <c r="J18" s="334"/>
      <c r="K18" s="334"/>
      <c r="L18" s="335"/>
      <c r="M18" s="14"/>
      <c r="N18" s="15" t="s">
        <v>14</v>
      </c>
      <c r="O18" s="16"/>
      <c r="P18" s="15"/>
      <c r="Q18" s="15" t="s">
        <v>14</v>
      </c>
      <c r="R18" s="16"/>
      <c r="S18" s="15"/>
      <c r="T18" s="15" t="s">
        <v>14</v>
      </c>
      <c r="U18" s="16"/>
      <c r="V18" s="15"/>
      <c r="W18" s="15" t="s">
        <v>14</v>
      </c>
      <c r="X18" s="16"/>
      <c r="Y18" s="17"/>
      <c r="Z18" s="15" t="s">
        <v>14</v>
      </c>
      <c r="AA18" s="15"/>
      <c r="AB18" s="21">
        <f t="shared" si="0"/>
        <v>0</v>
      </c>
      <c r="AC18" s="22" t="s">
        <v>14</v>
      </c>
      <c r="AD18" s="23">
        <f t="shared" si="1"/>
        <v>0</v>
      </c>
    </row>
    <row r="19" spans="1:30" s="1" customFormat="1" ht="34.5" customHeight="1">
      <c r="A19" s="4">
        <v>1</v>
      </c>
      <c r="B19" s="5" t="s">
        <v>0</v>
      </c>
      <c r="C19" s="6">
        <v>2</v>
      </c>
      <c r="D19" s="304">
        <f>C8</f>
        <v>1</v>
      </c>
      <c r="E19" s="305"/>
      <c r="F19" s="305"/>
      <c r="G19" s="305"/>
      <c r="H19" s="306"/>
      <c r="I19" s="333">
        <f>C9</f>
        <v>2</v>
      </c>
      <c r="J19" s="334"/>
      <c r="K19" s="334"/>
      <c r="L19" s="335"/>
      <c r="M19" s="14"/>
      <c r="N19" s="15" t="s">
        <v>14</v>
      </c>
      <c r="O19" s="16"/>
      <c r="P19" s="15"/>
      <c r="Q19" s="15" t="s">
        <v>14</v>
      </c>
      <c r="R19" s="16"/>
      <c r="S19" s="15"/>
      <c r="T19" s="15" t="s">
        <v>14</v>
      </c>
      <c r="U19" s="16"/>
      <c r="V19" s="15"/>
      <c r="W19" s="15" t="s">
        <v>14</v>
      </c>
      <c r="X19" s="16"/>
      <c r="Y19" s="17"/>
      <c r="Z19" s="15" t="s">
        <v>14</v>
      </c>
      <c r="AA19" s="15"/>
      <c r="AB19" s="21">
        <f t="shared" si="0"/>
        <v>0</v>
      </c>
      <c r="AC19" s="22" t="s">
        <v>14</v>
      </c>
      <c r="AD19" s="23">
        <f t="shared" si="1"/>
        <v>0</v>
      </c>
    </row>
    <row r="20" spans="1:30" s="1" customFormat="1" ht="34.5" customHeight="1">
      <c r="A20" s="4">
        <v>2</v>
      </c>
      <c r="B20" s="5" t="s">
        <v>0</v>
      </c>
      <c r="C20" s="6">
        <v>4</v>
      </c>
      <c r="D20" s="304">
        <f>C9</f>
        <v>2</v>
      </c>
      <c r="E20" s="305"/>
      <c r="F20" s="305"/>
      <c r="G20" s="305"/>
      <c r="H20" s="306"/>
      <c r="I20" s="333">
        <f>C11</f>
        <v>4</v>
      </c>
      <c r="J20" s="334"/>
      <c r="K20" s="334"/>
      <c r="L20" s="335"/>
      <c r="M20" s="14"/>
      <c r="N20" s="15" t="s">
        <v>14</v>
      </c>
      <c r="O20" s="16"/>
      <c r="P20" s="15"/>
      <c r="Q20" s="15" t="s">
        <v>14</v>
      </c>
      <c r="R20" s="16"/>
      <c r="S20" s="15"/>
      <c r="T20" s="15" t="s">
        <v>14</v>
      </c>
      <c r="U20" s="16"/>
      <c r="V20" s="15"/>
      <c r="W20" s="15" t="s">
        <v>14</v>
      </c>
      <c r="X20" s="16"/>
      <c r="Y20" s="17"/>
      <c r="Z20" s="15" t="s">
        <v>14</v>
      </c>
      <c r="AA20" s="15"/>
      <c r="AB20" s="21">
        <f t="shared" si="0"/>
        <v>0</v>
      </c>
      <c r="AC20" s="22" t="s">
        <v>14</v>
      </c>
      <c r="AD20" s="23">
        <f t="shared" si="1"/>
        <v>0</v>
      </c>
    </row>
    <row r="21" spans="1:30" s="1" customFormat="1" ht="34.5" customHeight="1" thickBot="1">
      <c r="A21" s="24">
        <v>3</v>
      </c>
      <c r="B21" s="25" t="s">
        <v>0</v>
      </c>
      <c r="C21" s="26">
        <v>1</v>
      </c>
      <c r="D21" s="280">
        <f>C10</f>
        <v>3</v>
      </c>
      <c r="E21" s="281"/>
      <c r="F21" s="281"/>
      <c r="G21" s="281"/>
      <c r="H21" s="282"/>
      <c r="I21" s="336">
        <f>C8</f>
        <v>1</v>
      </c>
      <c r="J21" s="337"/>
      <c r="K21" s="337"/>
      <c r="L21" s="338"/>
      <c r="M21" s="27"/>
      <c r="N21" s="28" t="s">
        <v>14</v>
      </c>
      <c r="O21" s="29"/>
      <c r="P21" s="28"/>
      <c r="Q21" s="28" t="s">
        <v>14</v>
      </c>
      <c r="R21" s="29"/>
      <c r="S21" s="28"/>
      <c r="T21" s="28" t="s">
        <v>14</v>
      </c>
      <c r="U21" s="29"/>
      <c r="V21" s="28"/>
      <c r="W21" s="28" t="s">
        <v>14</v>
      </c>
      <c r="X21" s="29"/>
      <c r="Y21" s="30"/>
      <c r="Z21" s="28" t="s">
        <v>14</v>
      </c>
      <c r="AA21" s="28"/>
      <c r="AB21" s="31">
        <f t="shared" si="0"/>
        <v>0</v>
      </c>
      <c r="AC21" s="32" t="s">
        <v>14</v>
      </c>
      <c r="AD21" s="33">
        <f t="shared" si="1"/>
        <v>0</v>
      </c>
    </row>
    <row r="22" spans="1:30" s="1" customFormat="1" ht="22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s="1" customFormat="1" ht="34.5" customHeight="1">
      <c r="A23" s="276" t="s">
        <v>27</v>
      </c>
      <c r="B23" s="276"/>
      <c r="C23" s="276"/>
      <c r="D23" s="276"/>
      <c r="E23" s="276"/>
      <c r="F23" s="276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s="1" customFormat="1" ht="22.5" customHeight="1" thickBo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s="1" customFormat="1" ht="34.5" customHeight="1" thickBot="1">
      <c r="A25" s="329" t="s">
        <v>2</v>
      </c>
      <c r="B25" s="332"/>
      <c r="C25" s="298" t="s">
        <v>9</v>
      </c>
      <c r="D25" s="299"/>
      <c r="E25" s="299"/>
      <c r="F25" s="300"/>
      <c r="G25" s="299" t="s">
        <v>10</v>
      </c>
      <c r="H25" s="299"/>
      <c r="I25" s="299"/>
      <c r="J25" s="329">
        <v>1</v>
      </c>
      <c r="K25" s="330"/>
      <c r="L25" s="331"/>
      <c r="M25" s="330">
        <v>2</v>
      </c>
      <c r="N25" s="330"/>
      <c r="O25" s="331"/>
      <c r="P25" s="330">
        <v>3</v>
      </c>
      <c r="Q25" s="330"/>
      <c r="R25" s="331"/>
      <c r="S25" s="330">
        <v>4</v>
      </c>
      <c r="T25" s="330"/>
      <c r="U25" s="332"/>
      <c r="V25" s="324" t="s">
        <v>11</v>
      </c>
      <c r="W25" s="325"/>
      <c r="X25" s="326"/>
      <c r="Y25" s="325" t="s">
        <v>12</v>
      </c>
      <c r="Z25" s="325"/>
      <c r="AA25" s="326"/>
      <c r="AB25" s="325" t="s">
        <v>13</v>
      </c>
      <c r="AC25" s="325"/>
      <c r="AD25" s="327"/>
    </row>
    <row r="26" spans="1:30" s="1" customFormat="1" ht="34.5" customHeight="1">
      <c r="A26" s="369">
        <v>1</v>
      </c>
      <c r="B26" s="370"/>
      <c r="C26" s="380">
        <f>C8</f>
        <v>1</v>
      </c>
      <c r="D26" s="381"/>
      <c r="E26" s="381"/>
      <c r="F26" s="382"/>
      <c r="G26" s="355">
        <f>N8</f>
        <v>0</v>
      </c>
      <c r="H26" s="355"/>
      <c r="I26" s="355"/>
      <c r="J26" s="356"/>
      <c r="K26" s="357"/>
      <c r="L26" s="358"/>
      <c r="M26" s="36">
        <f>AB19</f>
        <v>0</v>
      </c>
      <c r="N26" s="36" t="s">
        <v>14</v>
      </c>
      <c r="O26" s="37">
        <f>AD19</f>
        <v>0</v>
      </c>
      <c r="P26" s="36">
        <f>AD21</f>
        <v>0</v>
      </c>
      <c r="Q26" s="36" t="s">
        <v>14</v>
      </c>
      <c r="R26" s="37">
        <f>AB21</f>
        <v>0</v>
      </c>
      <c r="S26" s="36">
        <f>AB16</f>
        <v>0</v>
      </c>
      <c r="T26" s="36" t="s">
        <v>14</v>
      </c>
      <c r="U26" s="36">
        <f>AD16</f>
        <v>0</v>
      </c>
      <c r="V26" s="38">
        <f>SUM(M26,P26,S26)</f>
        <v>0</v>
      </c>
      <c r="W26" s="12" t="s">
        <v>14</v>
      </c>
      <c r="X26" s="12">
        <f>SUM(O26,R26,U26)</f>
        <v>0</v>
      </c>
      <c r="Y26" s="11">
        <f>SUM(IF(M26&gt;O26,1,0),IF(P26&gt;R26,1,0),IF(S26&gt;U26,1,0))</f>
        <v>0</v>
      </c>
      <c r="Z26" s="12" t="s">
        <v>14</v>
      </c>
      <c r="AA26" s="39">
        <f>SUM(IF(O26&gt;M26,1,0),IF(R26&gt;P26,1,0),IF(U26&gt;S26,1,0))</f>
        <v>0</v>
      </c>
      <c r="AB26" s="322"/>
      <c r="AC26" s="322"/>
      <c r="AD26" s="323"/>
    </row>
    <row r="27" spans="1:30" s="1" customFormat="1" ht="34.5" customHeight="1">
      <c r="A27" s="371">
        <v>2</v>
      </c>
      <c r="B27" s="372"/>
      <c r="C27" s="366">
        <f>C9</f>
        <v>2</v>
      </c>
      <c r="D27" s="367"/>
      <c r="E27" s="367"/>
      <c r="F27" s="368"/>
      <c r="G27" s="362">
        <f>N9</f>
        <v>0</v>
      </c>
      <c r="H27" s="362"/>
      <c r="I27" s="362"/>
      <c r="J27" s="41">
        <f>AD19</f>
        <v>0</v>
      </c>
      <c r="K27" s="22" t="s">
        <v>14</v>
      </c>
      <c r="L27" s="42">
        <f>AB19</f>
        <v>0</v>
      </c>
      <c r="M27" s="312"/>
      <c r="N27" s="313"/>
      <c r="O27" s="314"/>
      <c r="P27" s="22">
        <f>AB17</f>
        <v>0</v>
      </c>
      <c r="Q27" s="22" t="s">
        <v>14</v>
      </c>
      <c r="R27" s="42">
        <f>AD17</f>
        <v>0</v>
      </c>
      <c r="S27" s="22">
        <f>AB20</f>
        <v>0</v>
      </c>
      <c r="T27" s="22" t="s">
        <v>14</v>
      </c>
      <c r="U27" s="22">
        <f>AD20</f>
        <v>0</v>
      </c>
      <c r="V27" s="43">
        <f>SUM(J27,P27,S27)</f>
        <v>0</v>
      </c>
      <c r="W27" s="19" t="s">
        <v>14</v>
      </c>
      <c r="X27" s="19">
        <f>SUM(L27,R27,U27)</f>
        <v>0</v>
      </c>
      <c r="Y27" s="18">
        <f>SUM(IF(J27&gt;L27,1,0),IF(P27&gt;R27,1,0),IF(S27&gt;U27,1,0))</f>
        <v>0</v>
      </c>
      <c r="Z27" s="19" t="s">
        <v>14</v>
      </c>
      <c r="AA27" s="44">
        <f>SUM(IF(L27&gt;J27,1,0),IF(R27&gt;P27,1,0),IF(U27&gt;S27,1,0))</f>
        <v>0</v>
      </c>
      <c r="AB27" s="283"/>
      <c r="AC27" s="283"/>
      <c r="AD27" s="284"/>
    </row>
    <row r="28" spans="1:30" s="1" customFormat="1" ht="34.5" customHeight="1">
      <c r="A28" s="371">
        <v>3</v>
      </c>
      <c r="B28" s="372"/>
      <c r="C28" s="366">
        <f>C10</f>
        <v>3</v>
      </c>
      <c r="D28" s="367"/>
      <c r="E28" s="367"/>
      <c r="F28" s="368"/>
      <c r="G28" s="362">
        <f>N10</f>
        <v>0</v>
      </c>
      <c r="H28" s="362"/>
      <c r="I28" s="362"/>
      <c r="J28" s="41">
        <f>AB21</f>
        <v>0</v>
      </c>
      <c r="K28" s="22" t="s">
        <v>14</v>
      </c>
      <c r="L28" s="42">
        <f>AD21</f>
        <v>0</v>
      </c>
      <c r="M28" s="22">
        <f>AD17</f>
        <v>0</v>
      </c>
      <c r="N28" s="22" t="s">
        <v>14</v>
      </c>
      <c r="O28" s="42">
        <f>AB17</f>
        <v>0</v>
      </c>
      <c r="P28" s="312"/>
      <c r="Q28" s="313"/>
      <c r="R28" s="314"/>
      <c r="S28" s="22">
        <f>AD18</f>
        <v>0</v>
      </c>
      <c r="T28" s="22" t="s">
        <v>14</v>
      </c>
      <c r="U28" s="22">
        <f>AB18</f>
        <v>0</v>
      </c>
      <c r="V28" s="41">
        <f>SUM(M28,J28,S28)</f>
        <v>0</v>
      </c>
      <c r="W28" s="22" t="s">
        <v>14</v>
      </c>
      <c r="X28" s="22">
        <f>SUM(O28,L28,U28)</f>
        <v>0</v>
      </c>
      <c r="Y28" s="18">
        <f>SUM(IF(M28&gt;O28,1,0),IF(J28&gt;L28,1,0),IF(S28&gt;U28,1,0))</f>
        <v>0</v>
      </c>
      <c r="Z28" s="19" t="s">
        <v>14</v>
      </c>
      <c r="AA28" s="44">
        <f>SUM(IF(O28&gt;M28,1,0),IF(L28&gt;J28,1,0),IF(U28&gt;S28,1,0))</f>
        <v>0</v>
      </c>
      <c r="AB28" s="283"/>
      <c r="AC28" s="283"/>
      <c r="AD28" s="284"/>
    </row>
    <row r="29" spans="1:30" s="1" customFormat="1" ht="34.5" customHeight="1" thickBot="1">
      <c r="A29" s="378">
        <v>4</v>
      </c>
      <c r="B29" s="379"/>
      <c r="C29" s="359">
        <f>C11</f>
        <v>4</v>
      </c>
      <c r="D29" s="360"/>
      <c r="E29" s="360"/>
      <c r="F29" s="361"/>
      <c r="G29" s="373">
        <f>N11</f>
        <v>0</v>
      </c>
      <c r="H29" s="373"/>
      <c r="I29" s="373"/>
      <c r="J29" s="46">
        <f>AD16</f>
        <v>0</v>
      </c>
      <c r="K29" s="32" t="s">
        <v>14</v>
      </c>
      <c r="L29" s="47">
        <f>AB16</f>
        <v>0</v>
      </c>
      <c r="M29" s="32">
        <f>AD20</f>
        <v>0</v>
      </c>
      <c r="N29" s="32" t="s">
        <v>14</v>
      </c>
      <c r="O29" s="47">
        <f>AB20</f>
        <v>0</v>
      </c>
      <c r="P29" s="32">
        <f>AB18</f>
        <v>0</v>
      </c>
      <c r="Q29" s="32" t="s">
        <v>14</v>
      </c>
      <c r="R29" s="47">
        <f>AD18</f>
        <v>0</v>
      </c>
      <c r="S29" s="315"/>
      <c r="T29" s="316"/>
      <c r="U29" s="316"/>
      <c r="V29" s="46">
        <f>SUM(M29,P29,J29)</f>
        <v>0</v>
      </c>
      <c r="W29" s="32" t="s">
        <v>14</v>
      </c>
      <c r="X29" s="32">
        <f>SUM(O29,R29,L29)</f>
        <v>0</v>
      </c>
      <c r="Y29" s="31">
        <f>SUM(IF(M29&gt;O29,1,0),IF(P29&gt;R29,1,0),IF(J29&gt;L29,1,0))</f>
        <v>0</v>
      </c>
      <c r="Z29" s="32" t="s">
        <v>14</v>
      </c>
      <c r="AA29" s="47">
        <f>SUM(IF(O29&gt;M29,1,0),IF(R29&gt;P29,1,0),IF(L29&gt;J29,1,0))</f>
        <v>0</v>
      </c>
      <c r="AB29" s="285"/>
      <c r="AC29" s="285"/>
      <c r="AD29" s="286"/>
    </row>
    <row r="30" spans="1:30" s="1" customFormat="1" ht="34.5" customHeight="1">
      <c r="A30" s="48"/>
      <c r="B30" s="48"/>
      <c r="C30" s="49"/>
      <c r="D30" s="49"/>
      <c r="E30" s="49"/>
      <c r="F30" s="49"/>
      <c r="G30" s="50"/>
      <c r="H30" s="50"/>
      <c r="I30" s="50"/>
      <c r="J30" s="51"/>
      <c r="K30" s="51"/>
      <c r="L30" s="51"/>
      <c r="M30" s="51"/>
      <c r="N30" s="51"/>
      <c r="O30" s="51"/>
      <c r="P30" s="51"/>
      <c r="Q30" s="51"/>
      <c r="R30" s="51"/>
      <c r="S30" s="48"/>
      <c r="T30" s="48"/>
      <c r="U30" s="48"/>
      <c r="V30" s="51"/>
      <c r="W30" s="51"/>
      <c r="X30" s="51"/>
      <c r="Y30" s="51"/>
      <c r="Z30" s="51"/>
      <c r="AA30" s="51"/>
      <c r="AB30" s="51"/>
      <c r="AC30" s="51"/>
      <c r="AD30" s="51"/>
    </row>
    <row r="31" spans="1:30" s="1" customFormat="1" ht="34.5" customHeight="1" thickBo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 s="1" customFormat="1" ht="34.5" customHeight="1">
      <c r="A32" s="276" t="s">
        <v>15</v>
      </c>
      <c r="B32" s="276"/>
      <c r="C32" s="276"/>
      <c r="D32" s="277"/>
      <c r="E32" s="35" t="s">
        <v>16</v>
      </c>
      <c r="F32" s="347">
        <f>IF(AB26=1,C26,IF(AB27=1,C27,IF(AB28=1,C28,IF(AB29=1,C29,))))</f>
        <v>0</v>
      </c>
      <c r="G32" s="294"/>
      <c r="H32" s="294"/>
      <c r="I32" s="294"/>
      <c r="J32" s="348"/>
      <c r="K32" s="294">
        <f>IF(AB26=1,G26,IF(AB27=1,G27,IF(AB28=1,G28,IF(AB29=1,G29,))))</f>
        <v>0</v>
      </c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5"/>
      <c r="Y32" s="12">
        <f>IF(AB26=1,Y26,IF(AB27=1,Y27,IF(AB28=1,Y28,IF(AB29=1,Y29,))))</f>
        <v>0</v>
      </c>
      <c r="Z32" s="12" t="s">
        <v>14</v>
      </c>
      <c r="AA32" s="39">
        <f>IF(AB26=1,AA26,IF(AB27=1,AA27,IF(AB28=1,AA28,IF(AB29=1,AA29,))))</f>
        <v>0</v>
      </c>
      <c r="AB32" s="11">
        <f>IF(AB26=1,V26,IF(AB27=1,V27,IF(AB28=1,V28,IF(AB29=1,V29,))))</f>
        <v>0</v>
      </c>
      <c r="AC32" s="12" t="s">
        <v>14</v>
      </c>
      <c r="AD32" s="13">
        <f>IF(AB26=1,X26,IF(AB27=1,X27,IF(AB28=1,X28,IF(AB29=1,X29,))))</f>
        <v>0</v>
      </c>
    </row>
    <row r="33" spans="1:30" s="1" customFormat="1" ht="34.5" customHeight="1">
      <c r="A33" s="34"/>
      <c r="B33" s="34"/>
      <c r="C33" s="34"/>
      <c r="D33" s="34"/>
      <c r="E33" s="52" t="s">
        <v>17</v>
      </c>
      <c r="F33" s="349">
        <f>IF(AB26=2,C26,IF(AB27=2,C27,IF(AB28=2,C28,IF(AB29=2,C29,))))</f>
        <v>0</v>
      </c>
      <c r="G33" s="296"/>
      <c r="H33" s="296"/>
      <c r="I33" s="296"/>
      <c r="J33" s="350"/>
      <c r="K33" s="296">
        <f>IF(AB26=2,G26,IF(AB27=2,G27,IF(AB28=2,G28,IF(AB29=2,G29,))))</f>
        <v>0</v>
      </c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7"/>
      <c r="Y33" s="19">
        <f>IF(AB26=2,Y26,IF(AB27=2,Y27,IF(AB28=2,Y28,IF(AB29=2,Y29,))))</f>
        <v>0</v>
      </c>
      <c r="Z33" s="19" t="s">
        <v>14</v>
      </c>
      <c r="AA33" s="44">
        <f>IF(AB26=2,AA26,IF(AB27=2,AA27,IF(AB28=2,AA28,IF(AB29=2,AA29,))))</f>
        <v>0</v>
      </c>
      <c r="AB33" s="18">
        <f>IF(AB26=2,V26,IF(AB27=2,V27,IF(AB28=2,V28,IF(AB29=2,V29,))))</f>
        <v>0</v>
      </c>
      <c r="AC33" s="19" t="s">
        <v>14</v>
      </c>
      <c r="AD33" s="20">
        <f>IF(AB26=2,X26,IF(AB27=2,X27,IF(AB28=2,X28,IF(AB29=2,X29,))))</f>
        <v>0</v>
      </c>
    </row>
    <row r="34" spans="1:30" s="1" customFormat="1" ht="34.5" customHeight="1">
      <c r="A34" s="34"/>
      <c r="B34" s="34"/>
      <c r="C34" s="34"/>
      <c r="D34" s="34"/>
      <c r="E34" s="40" t="s">
        <v>18</v>
      </c>
      <c r="F34" s="351">
        <f>IF(AB26=3,C26,IF(AB27=3,C27,IF(AB28=3,C28,IF(AB29=3,C29,))))</f>
        <v>0</v>
      </c>
      <c r="G34" s="307"/>
      <c r="H34" s="307"/>
      <c r="I34" s="307"/>
      <c r="J34" s="352"/>
      <c r="K34" s="307">
        <f>IF(AB26=3,G26,IF(AB27=3,G27,IF(AB28=3,G28,IF(AB29=3,G29,))))</f>
        <v>0</v>
      </c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8"/>
      <c r="Y34" s="22">
        <f>IF(AB26=3,Y26,IF(AB27=3,Y27,IF(AB28=3,Y28,IF(AB29=3,Y29,))))</f>
        <v>0</v>
      </c>
      <c r="Z34" s="22" t="s">
        <v>14</v>
      </c>
      <c r="AA34" s="42">
        <f>IF(AB26=3,AA26,IF(AB27=3,AA27,IF(AB28=3,AA28,IF(AB29=3,AA29,))))</f>
        <v>0</v>
      </c>
      <c r="AB34" s="21">
        <f>IF(AB26=3,V26,IF(AB27=3,V27,IF(AB28=3,V28,IF(AB29=3,V29,))))</f>
        <v>0</v>
      </c>
      <c r="AC34" s="22" t="s">
        <v>14</v>
      </c>
      <c r="AD34" s="23">
        <f>IF(AB26=3,X26,IF(AB27=3,X27,IF(AB28=3,X28,IF(AB29=3,X29,))))</f>
        <v>0</v>
      </c>
    </row>
    <row r="35" spans="1:30" s="1" customFormat="1" ht="34.5" customHeight="1" thickBot="1">
      <c r="A35" s="34"/>
      <c r="B35" s="34"/>
      <c r="C35" s="34"/>
      <c r="D35" s="34"/>
      <c r="E35" s="45" t="s">
        <v>19</v>
      </c>
      <c r="F35" s="353">
        <f>IF(AB26=4,C26,IF(AB27=4,C27,IF(AB28=4,C28,IF(AB29=4,C29,))))</f>
        <v>0</v>
      </c>
      <c r="G35" s="310"/>
      <c r="H35" s="310"/>
      <c r="I35" s="310"/>
      <c r="J35" s="354"/>
      <c r="K35" s="309">
        <f>IF(AB26=4,G26,IF(AB27=4,G27,IF(AB28=4,G28,IF(AB29=4,G29,))))</f>
        <v>0</v>
      </c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1"/>
      <c r="Y35" s="32">
        <f>IF(AB26=4,Y26,IF(AB27=4,Y27,IF(AB28=4,Y28,IF(AB29=4,Y29,))))</f>
        <v>0</v>
      </c>
      <c r="Z35" s="32" t="s">
        <v>14</v>
      </c>
      <c r="AA35" s="47">
        <f>IF(AB26=4,AA26,IF(AB27=4,AA27,IF(AB28=4,AA28,IF(AB29=4,AA29,))))</f>
        <v>0</v>
      </c>
      <c r="AB35" s="31">
        <f>IF(AB26=4,V26,IF(AB27=4,V27,IF(AB28=4,V28,IF(AB29=4,V29,))))</f>
        <v>0</v>
      </c>
      <c r="AC35" s="32" t="s">
        <v>14</v>
      </c>
      <c r="AD35" s="33">
        <f>IF(AB26=4,X26,IF(AB27=4,X27,IF(AB28=4,X28,IF(AB29=4,X29,))))</f>
        <v>0</v>
      </c>
    </row>
    <row r="36" spans="1:30" s="1" customFormat="1" ht="34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:30" s="1" customFormat="1" ht="34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1:30" s="1" customFormat="1" ht="34.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="1" customFormat="1" ht="34.5" customHeight="1"/>
    <row r="40" s="1" customFormat="1" ht="34.5" customHeight="1"/>
  </sheetData>
  <sheetProtection/>
  <mergeCells count="90">
    <mergeCell ref="F35:J35"/>
    <mergeCell ref="K35:X35"/>
    <mergeCell ref="A32:D32"/>
    <mergeCell ref="F32:J32"/>
    <mergeCell ref="K32:X32"/>
    <mergeCell ref="F33:J33"/>
    <mergeCell ref="K33:X33"/>
    <mergeCell ref="F34:J34"/>
    <mergeCell ref="K34:X34"/>
    <mergeCell ref="A28:B28"/>
    <mergeCell ref="C28:F28"/>
    <mergeCell ref="G28:I28"/>
    <mergeCell ref="P28:R28"/>
    <mergeCell ref="AB28:AD28"/>
    <mergeCell ref="A29:B29"/>
    <mergeCell ref="C29:F29"/>
    <mergeCell ref="G29:I29"/>
    <mergeCell ref="S29:U29"/>
    <mergeCell ref="AB29:AD29"/>
    <mergeCell ref="A26:B26"/>
    <mergeCell ref="C26:F26"/>
    <mergeCell ref="G26:I26"/>
    <mergeCell ref="J26:L26"/>
    <mergeCell ref="AB26:AD26"/>
    <mergeCell ref="A27:B27"/>
    <mergeCell ref="C27:F27"/>
    <mergeCell ref="G27:I27"/>
    <mergeCell ref="M27:O27"/>
    <mergeCell ref="AB27:AD27"/>
    <mergeCell ref="M25:O25"/>
    <mergeCell ref="P25:R25"/>
    <mergeCell ref="S25:U25"/>
    <mergeCell ref="V25:X25"/>
    <mergeCell ref="Y25:AA25"/>
    <mergeCell ref="AB25:AD25"/>
    <mergeCell ref="D20:H20"/>
    <mergeCell ref="I20:L20"/>
    <mergeCell ref="D21:H21"/>
    <mergeCell ref="I21:L21"/>
    <mergeCell ref="A23:F23"/>
    <mergeCell ref="A25:B25"/>
    <mergeCell ref="C25:F25"/>
    <mergeCell ref="G25:I25"/>
    <mergeCell ref="J25:L25"/>
    <mergeCell ref="D17:H17"/>
    <mergeCell ref="I17:L17"/>
    <mergeCell ref="D18:H18"/>
    <mergeCell ref="I18:L18"/>
    <mergeCell ref="D19:H19"/>
    <mergeCell ref="I19:L19"/>
    <mergeCell ref="S15:U15"/>
    <mergeCell ref="V15:X15"/>
    <mergeCell ref="Y15:AA15"/>
    <mergeCell ref="AB15:AD15"/>
    <mergeCell ref="D16:H16"/>
    <mergeCell ref="I16:L16"/>
    <mergeCell ref="A13:F13"/>
    <mergeCell ref="A15:C15"/>
    <mergeCell ref="D15:H15"/>
    <mergeCell ref="I15:L15"/>
    <mergeCell ref="M15:O15"/>
    <mergeCell ref="P15:R15"/>
    <mergeCell ref="A10:B10"/>
    <mergeCell ref="C10:M10"/>
    <mergeCell ref="N10:AD10"/>
    <mergeCell ref="A11:B11"/>
    <mergeCell ref="C11:M11"/>
    <mergeCell ref="N11:AD11"/>
    <mergeCell ref="A8:B8"/>
    <mergeCell ref="C8:M8"/>
    <mergeCell ref="N8:AD8"/>
    <mergeCell ref="A9:B9"/>
    <mergeCell ref="C9:M9"/>
    <mergeCell ref="N9:AD9"/>
    <mergeCell ref="A3:E3"/>
    <mergeCell ref="F3:R3"/>
    <mergeCell ref="S3:V3"/>
    <mergeCell ref="W3:AD3"/>
    <mergeCell ref="A5:F5"/>
    <mergeCell ref="A7:B7"/>
    <mergeCell ref="C7:M7"/>
    <mergeCell ref="N7:AD7"/>
    <mergeCell ref="A1:E1"/>
    <mergeCell ref="F1:R1"/>
    <mergeCell ref="S1:V1"/>
    <mergeCell ref="W1:AD1"/>
    <mergeCell ref="A2:E2"/>
    <mergeCell ref="F2:R2"/>
    <mergeCell ref="S2:V2"/>
    <mergeCell ref="W2:AD2"/>
  </mergeCells>
  <printOptions/>
  <pageMargins left="0.787401575" right="0.787401575" top="0.984251969" bottom="0.984251969" header="0.4921259845" footer="0.4921259845"/>
  <pageSetup fitToHeight="1" fitToWidth="1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zoomScale="50" zoomScaleNormal="50" zoomScalePageLayoutView="0" workbookViewId="0" topLeftCell="A19">
      <selection activeCell="Y32" sqref="Y32"/>
    </sheetView>
  </sheetViews>
  <sheetFormatPr defaultColWidth="11.421875" defaultRowHeight="12.75"/>
  <cols>
    <col min="1" max="1" width="4.28125" style="53" customWidth="1"/>
    <col min="2" max="2" width="2.140625" style="53" customWidth="1"/>
    <col min="3" max="5" width="4.28125" style="53" customWidth="1"/>
    <col min="6" max="6" width="11.7109375" style="53" customWidth="1"/>
    <col min="7" max="8" width="4.28125" style="53" customWidth="1"/>
    <col min="9" max="9" width="16.421875" style="53" customWidth="1"/>
    <col min="10" max="10" width="4.28125" style="53" customWidth="1"/>
    <col min="11" max="11" width="2.140625" style="53" customWidth="1"/>
    <col min="12" max="13" width="4.28125" style="53" customWidth="1"/>
    <col min="14" max="14" width="2.140625" style="53" customWidth="1"/>
    <col min="15" max="16" width="4.28125" style="53" customWidth="1"/>
    <col min="17" max="17" width="2.140625" style="53" customWidth="1"/>
    <col min="18" max="19" width="4.28125" style="53" customWidth="1"/>
    <col min="20" max="20" width="2.140625" style="53" customWidth="1"/>
    <col min="21" max="22" width="4.28125" style="53" customWidth="1"/>
    <col min="23" max="23" width="2.140625" style="53" customWidth="1"/>
    <col min="24" max="25" width="4.28125" style="53" customWidth="1"/>
    <col min="26" max="26" width="2.140625" style="53" customWidth="1"/>
    <col min="27" max="28" width="4.28125" style="53" customWidth="1"/>
    <col min="29" max="29" width="2.140625" style="53" customWidth="1"/>
    <col min="30" max="30" width="4.28125" style="53" customWidth="1"/>
    <col min="31" max="16384" width="11.421875" style="53" customWidth="1"/>
  </cols>
  <sheetData>
    <row r="1" spans="1:30" s="1" customFormat="1" ht="34.5" customHeight="1">
      <c r="A1" s="341" t="s">
        <v>20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 t="s">
        <v>22</v>
      </c>
      <c r="T1" s="341"/>
      <c r="U1" s="341"/>
      <c r="V1" s="341"/>
      <c r="W1" s="293"/>
      <c r="X1" s="293"/>
      <c r="Y1" s="293"/>
      <c r="Z1" s="293"/>
      <c r="AA1" s="293"/>
      <c r="AB1" s="293"/>
      <c r="AC1" s="293"/>
      <c r="AD1" s="293"/>
    </row>
    <row r="2" spans="1:30" s="1" customFormat="1" ht="34.5" customHeight="1">
      <c r="A2" s="342" t="s">
        <v>21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 t="s">
        <v>23</v>
      </c>
      <c r="T2" s="342"/>
      <c r="U2" s="342"/>
      <c r="V2" s="342"/>
      <c r="W2" s="279"/>
      <c r="X2" s="279"/>
      <c r="Y2" s="279"/>
      <c r="Z2" s="279"/>
      <c r="AA2" s="279"/>
      <c r="AB2" s="279"/>
      <c r="AC2" s="279"/>
      <c r="AD2" s="279"/>
    </row>
    <row r="3" spans="1:30" s="1" customFormat="1" ht="34.5" customHeight="1">
      <c r="A3" s="342" t="s">
        <v>25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 t="s">
        <v>24</v>
      </c>
      <c r="T3" s="342"/>
      <c r="U3" s="342"/>
      <c r="V3" s="342"/>
      <c r="W3" s="279"/>
      <c r="X3" s="279"/>
      <c r="Y3" s="279"/>
      <c r="Z3" s="279"/>
      <c r="AA3" s="279"/>
      <c r="AB3" s="279"/>
      <c r="AC3" s="279"/>
      <c r="AD3" s="279"/>
    </row>
    <row r="4" spans="1:30" s="1" customFormat="1" ht="22.5" customHeight="1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"/>
      <c r="T4" s="2"/>
      <c r="U4" s="2"/>
      <c r="V4" s="2"/>
      <c r="W4" s="3"/>
      <c r="X4" s="3"/>
      <c r="Y4" s="3"/>
      <c r="Z4" s="3"/>
      <c r="AA4" s="3"/>
      <c r="AB4" s="3"/>
      <c r="AC4" s="3"/>
      <c r="AD4" s="3"/>
    </row>
    <row r="5" spans="1:30" s="1" customFormat="1" ht="34.5" customHeight="1">
      <c r="A5" s="278" t="s">
        <v>28</v>
      </c>
      <c r="B5" s="278"/>
      <c r="C5" s="278"/>
      <c r="D5" s="278"/>
      <c r="E5" s="278"/>
      <c r="F5" s="27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"/>
      <c r="T5" s="2"/>
      <c r="U5" s="2"/>
      <c r="V5" s="2"/>
      <c r="W5" s="3"/>
      <c r="X5" s="3"/>
      <c r="Y5" s="3"/>
      <c r="Z5" s="3"/>
      <c r="AA5" s="3"/>
      <c r="AB5" s="3"/>
      <c r="AC5" s="3"/>
      <c r="AD5" s="3"/>
    </row>
    <row r="6" s="1" customFormat="1" ht="22.5" customHeight="1" thickBot="1"/>
    <row r="7" spans="1:30" s="1" customFormat="1" ht="34.5" customHeight="1" thickBot="1">
      <c r="A7" s="365" t="s">
        <v>2</v>
      </c>
      <c r="B7" s="345"/>
      <c r="C7" s="346" t="s">
        <v>9</v>
      </c>
      <c r="D7" s="346"/>
      <c r="E7" s="346"/>
      <c r="F7" s="344"/>
      <c r="G7" s="344"/>
      <c r="H7" s="344"/>
      <c r="I7" s="344"/>
      <c r="J7" s="344"/>
      <c r="K7" s="344"/>
      <c r="L7" s="344"/>
      <c r="M7" s="344"/>
      <c r="N7" s="344" t="s">
        <v>10</v>
      </c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5"/>
    </row>
    <row r="8" spans="1:30" s="1" customFormat="1" ht="34.5" customHeight="1">
      <c r="A8" s="374">
        <v>1</v>
      </c>
      <c r="B8" s="375"/>
      <c r="C8" s="287">
        <v>1</v>
      </c>
      <c r="D8" s="288"/>
      <c r="E8" s="288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343"/>
    </row>
    <row r="9" spans="1:30" s="1" customFormat="1" ht="34.5" customHeight="1">
      <c r="A9" s="376">
        <v>2</v>
      </c>
      <c r="B9" s="377"/>
      <c r="C9" s="290">
        <v>2</v>
      </c>
      <c r="D9" s="291"/>
      <c r="E9" s="291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321"/>
    </row>
    <row r="10" spans="1:30" s="1" customFormat="1" ht="34.5" customHeight="1">
      <c r="A10" s="376">
        <v>3</v>
      </c>
      <c r="B10" s="377"/>
      <c r="C10" s="290">
        <v>3</v>
      </c>
      <c r="D10" s="291"/>
      <c r="E10" s="291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321"/>
    </row>
    <row r="11" spans="1:30" s="1" customFormat="1" ht="34.5" customHeight="1" thickBot="1">
      <c r="A11" s="363">
        <v>4</v>
      </c>
      <c r="B11" s="364"/>
      <c r="C11" s="317">
        <v>4</v>
      </c>
      <c r="D11" s="318"/>
      <c r="E11" s="318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20"/>
    </row>
    <row r="12" s="1" customFormat="1" ht="22.5" customHeight="1"/>
    <row r="13" spans="1:6" s="1" customFormat="1" ht="34.5" customHeight="1">
      <c r="A13" s="278" t="s">
        <v>26</v>
      </c>
      <c r="B13" s="278"/>
      <c r="C13" s="278"/>
      <c r="D13" s="278"/>
      <c r="E13" s="278"/>
      <c r="F13" s="278"/>
    </row>
    <row r="14" s="1" customFormat="1" ht="22.5" customHeight="1" thickBot="1"/>
    <row r="15" spans="1:30" s="1" customFormat="1" ht="34.5" customHeight="1" thickBot="1">
      <c r="A15" s="329" t="s">
        <v>1</v>
      </c>
      <c r="B15" s="330"/>
      <c r="C15" s="332"/>
      <c r="D15" s="298" t="s">
        <v>3</v>
      </c>
      <c r="E15" s="299"/>
      <c r="F15" s="299"/>
      <c r="G15" s="299"/>
      <c r="H15" s="300"/>
      <c r="I15" s="339" t="s">
        <v>3</v>
      </c>
      <c r="J15" s="299"/>
      <c r="K15" s="299"/>
      <c r="L15" s="340"/>
      <c r="M15" s="325" t="s">
        <v>4</v>
      </c>
      <c r="N15" s="325"/>
      <c r="O15" s="326"/>
      <c r="P15" s="325" t="s">
        <v>5</v>
      </c>
      <c r="Q15" s="325"/>
      <c r="R15" s="326"/>
      <c r="S15" s="325" t="s">
        <v>6</v>
      </c>
      <c r="T15" s="325"/>
      <c r="U15" s="326"/>
      <c r="V15" s="325" t="s">
        <v>7</v>
      </c>
      <c r="W15" s="325"/>
      <c r="X15" s="326"/>
      <c r="Y15" s="328" t="s">
        <v>8</v>
      </c>
      <c r="Z15" s="325"/>
      <c r="AA15" s="326"/>
      <c r="AB15" s="325" t="s">
        <v>11</v>
      </c>
      <c r="AC15" s="325"/>
      <c r="AD15" s="327"/>
    </row>
    <row r="16" spans="1:30" s="1" customFormat="1" ht="34.5" customHeight="1">
      <c r="A16" s="4">
        <v>1</v>
      </c>
      <c r="B16" s="5" t="s">
        <v>0</v>
      </c>
      <c r="C16" s="6">
        <v>4</v>
      </c>
      <c r="D16" s="301">
        <f>C8</f>
        <v>1</v>
      </c>
      <c r="E16" s="302"/>
      <c r="F16" s="302"/>
      <c r="G16" s="302"/>
      <c r="H16" s="303"/>
      <c r="I16" s="333">
        <f>C11</f>
        <v>4</v>
      </c>
      <c r="J16" s="334"/>
      <c r="K16" s="334"/>
      <c r="L16" s="335"/>
      <c r="M16" s="7"/>
      <c r="N16" s="8" t="s">
        <v>14</v>
      </c>
      <c r="O16" s="9"/>
      <c r="P16" s="8"/>
      <c r="Q16" s="8" t="s">
        <v>14</v>
      </c>
      <c r="R16" s="9"/>
      <c r="S16" s="8"/>
      <c r="T16" s="8" t="s">
        <v>14</v>
      </c>
      <c r="U16" s="9"/>
      <c r="V16" s="8"/>
      <c r="W16" s="8" t="s">
        <v>14</v>
      </c>
      <c r="X16" s="9"/>
      <c r="Y16" s="10"/>
      <c r="Z16" s="8" t="s">
        <v>14</v>
      </c>
      <c r="AA16" s="8"/>
      <c r="AB16" s="11">
        <f aca="true" t="shared" si="0" ref="AB16:AB21">SUM(IF(M16&gt;O16,1,0),IF(P16&gt;R16,1,0),IF(S16&gt;U16,1,0),IF(V16&gt;X16,1,0),IF(Y16&gt;AA16,1,0))</f>
        <v>0</v>
      </c>
      <c r="AC16" s="12" t="s">
        <v>14</v>
      </c>
      <c r="AD16" s="13">
        <f aca="true" t="shared" si="1" ref="AD16:AD21">SUM(IF(O16&gt;M16,1,0),IF(R16&gt;P16,1,0),IF(U16&gt;S16,1,0),IF(X16&gt;V16,1,0),IF(AA16&gt;Y16,1,0))</f>
        <v>0</v>
      </c>
    </row>
    <row r="17" spans="1:30" s="1" customFormat="1" ht="34.5" customHeight="1">
      <c r="A17" s="4">
        <v>2</v>
      </c>
      <c r="B17" s="5" t="s">
        <v>0</v>
      </c>
      <c r="C17" s="6">
        <v>3</v>
      </c>
      <c r="D17" s="304">
        <f>C9</f>
        <v>2</v>
      </c>
      <c r="E17" s="305"/>
      <c r="F17" s="305"/>
      <c r="G17" s="305"/>
      <c r="H17" s="306"/>
      <c r="I17" s="333">
        <f>C10</f>
        <v>3</v>
      </c>
      <c r="J17" s="334"/>
      <c r="K17" s="334"/>
      <c r="L17" s="335"/>
      <c r="M17" s="14"/>
      <c r="N17" s="15" t="s">
        <v>14</v>
      </c>
      <c r="O17" s="16"/>
      <c r="P17" s="15"/>
      <c r="Q17" s="15" t="s">
        <v>14</v>
      </c>
      <c r="R17" s="16"/>
      <c r="S17" s="15"/>
      <c r="T17" s="15" t="s">
        <v>14</v>
      </c>
      <c r="U17" s="16"/>
      <c r="V17" s="15"/>
      <c r="W17" s="15" t="s">
        <v>14</v>
      </c>
      <c r="X17" s="16"/>
      <c r="Y17" s="17"/>
      <c r="Z17" s="15" t="s">
        <v>14</v>
      </c>
      <c r="AA17" s="15"/>
      <c r="AB17" s="18">
        <f t="shared" si="0"/>
        <v>0</v>
      </c>
      <c r="AC17" s="19" t="s">
        <v>14</v>
      </c>
      <c r="AD17" s="20">
        <f t="shared" si="1"/>
        <v>0</v>
      </c>
    </row>
    <row r="18" spans="1:30" s="1" customFormat="1" ht="34.5" customHeight="1">
      <c r="A18" s="4">
        <v>4</v>
      </c>
      <c r="B18" s="5" t="s">
        <v>0</v>
      </c>
      <c r="C18" s="6">
        <v>3</v>
      </c>
      <c r="D18" s="304">
        <f>C11</f>
        <v>4</v>
      </c>
      <c r="E18" s="305"/>
      <c r="F18" s="305"/>
      <c r="G18" s="305"/>
      <c r="H18" s="306"/>
      <c r="I18" s="333">
        <f>C10</f>
        <v>3</v>
      </c>
      <c r="J18" s="334"/>
      <c r="K18" s="334"/>
      <c r="L18" s="335"/>
      <c r="M18" s="14"/>
      <c r="N18" s="15" t="s">
        <v>14</v>
      </c>
      <c r="O18" s="16"/>
      <c r="P18" s="15"/>
      <c r="Q18" s="15" t="s">
        <v>14</v>
      </c>
      <c r="R18" s="16"/>
      <c r="S18" s="15"/>
      <c r="T18" s="15" t="s">
        <v>14</v>
      </c>
      <c r="U18" s="16"/>
      <c r="V18" s="15"/>
      <c r="W18" s="15" t="s">
        <v>14</v>
      </c>
      <c r="X18" s="16"/>
      <c r="Y18" s="17"/>
      <c r="Z18" s="15" t="s">
        <v>14</v>
      </c>
      <c r="AA18" s="15"/>
      <c r="AB18" s="21">
        <f t="shared" si="0"/>
        <v>0</v>
      </c>
      <c r="AC18" s="22" t="s">
        <v>14</v>
      </c>
      <c r="AD18" s="23">
        <f t="shared" si="1"/>
        <v>0</v>
      </c>
    </row>
    <row r="19" spans="1:30" s="1" customFormat="1" ht="34.5" customHeight="1">
      <c r="A19" s="4">
        <v>1</v>
      </c>
      <c r="B19" s="5" t="s">
        <v>0</v>
      </c>
      <c r="C19" s="6">
        <v>2</v>
      </c>
      <c r="D19" s="304">
        <f>C8</f>
        <v>1</v>
      </c>
      <c r="E19" s="305"/>
      <c r="F19" s="305"/>
      <c r="G19" s="305"/>
      <c r="H19" s="306"/>
      <c r="I19" s="333">
        <f>C9</f>
        <v>2</v>
      </c>
      <c r="J19" s="334"/>
      <c r="K19" s="334"/>
      <c r="L19" s="335"/>
      <c r="M19" s="14"/>
      <c r="N19" s="15" t="s">
        <v>14</v>
      </c>
      <c r="O19" s="16"/>
      <c r="P19" s="15"/>
      <c r="Q19" s="15" t="s">
        <v>14</v>
      </c>
      <c r="R19" s="16"/>
      <c r="S19" s="15"/>
      <c r="T19" s="15" t="s">
        <v>14</v>
      </c>
      <c r="U19" s="16"/>
      <c r="V19" s="15"/>
      <c r="W19" s="15" t="s">
        <v>14</v>
      </c>
      <c r="X19" s="16"/>
      <c r="Y19" s="17"/>
      <c r="Z19" s="15" t="s">
        <v>14</v>
      </c>
      <c r="AA19" s="15"/>
      <c r="AB19" s="21">
        <f t="shared" si="0"/>
        <v>0</v>
      </c>
      <c r="AC19" s="22" t="s">
        <v>14</v>
      </c>
      <c r="AD19" s="23">
        <f t="shared" si="1"/>
        <v>0</v>
      </c>
    </row>
    <row r="20" spans="1:30" s="1" customFormat="1" ht="34.5" customHeight="1">
      <c r="A20" s="4">
        <v>2</v>
      </c>
      <c r="B20" s="5" t="s">
        <v>0</v>
      </c>
      <c r="C20" s="6">
        <v>4</v>
      </c>
      <c r="D20" s="304">
        <f>C9</f>
        <v>2</v>
      </c>
      <c r="E20" s="305"/>
      <c r="F20" s="305"/>
      <c r="G20" s="305"/>
      <c r="H20" s="306"/>
      <c r="I20" s="333">
        <f>C11</f>
        <v>4</v>
      </c>
      <c r="J20" s="334"/>
      <c r="K20" s="334"/>
      <c r="L20" s="335"/>
      <c r="M20" s="14"/>
      <c r="N20" s="15" t="s">
        <v>14</v>
      </c>
      <c r="O20" s="16"/>
      <c r="P20" s="15"/>
      <c r="Q20" s="15" t="s">
        <v>14</v>
      </c>
      <c r="R20" s="16"/>
      <c r="S20" s="15"/>
      <c r="T20" s="15" t="s">
        <v>14</v>
      </c>
      <c r="U20" s="16"/>
      <c r="V20" s="15"/>
      <c r="W20" s="15" t="s">
        <v>14</v>
      </c>
      <c r="X20" s="16"/>
      <c r="Y20" s="17"/>
      <c r="Z20" s="15" t="s">
        <v>14</v>
      </c>
      <c r="AA20" s="15"/>
      <c r="AB20" s="21">
        <f t="shared" si="0"/>
        <v>0</v>
      </c>
      <c r="AC20" s="22" t="s">
        <v>14</v>
      </c>
      <c r="AD20" s="23">
        <f t="shared" si="1"/>
        <v>0</v>
      </c>
    </row>
    <row r="21" spans="1:30" s="1" customFormat="1" ht="34.5" customHeight="1" thickBot="1">
      <c r="A21" s="24">
        <v>3</v>
      </c>
      <c r="B21" s="25" t="s">
        <v>0</v>
      </c>
      <c r="C21" s="26">
        <v>1</v>
      </c>
      <c r="D21" s="280">
        <f>C10</f>
        <v>3</v>
      </c>
      <c r="E21" s="281"/>
      <c r="F21" s="281"/>
      <c r="G21" s="281"/>
      <c r="H21" s="282"/>
      <c r="I21" s="336">
        <f>C8</f>
        <v>1</v>
      </c>
      <c r="J21" s="337"/>
      <c r="K21" s="337"/>
      <c r="L21" s="338"/>
      <c r="M21" s="27"/>
      <c r="N21" s="28" t="s">
        <v>14</v>
      </c>
      <c r="O21" s="29"/>
      <c r="P21" s="28"/>
      <c r="Q21" s="28" t="s">
        <v>14</v>
      </c>
      <c r="R21" s="29"/>
      <c r="S21" s="28"/>
      <c r="T21" s="28" t="s">
        <v>14</v>
      </c>
      <c r="U21" s="29"/>
      <c r="V21" s="28"/>
      <c r="W21" s="28" t="s">
        <v>14</v>
      </c>
      <c r="X21" s="29"/>
      <c r="Y21" s="30"/>
      <c r="Z21" s="28" t="s">
        <v>14</v>
      </c>
      <c r="AA21" s="28"/>
      <c r="AB21" s="31">
        <f t="shared" si="0"/>
        <v>0</v>
      </c>
      <c r="AC21" s="32" t="s">
        <v>14</v>
      </c>
      <c r="AD21" s="33">
        <f t="shared" si="1"/>
        <v>0</v>
      </c>
    </row>
    <row r="22" spans="1:30" s="1" customFormat="1" ht="22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s="1" customFormat="1" ht="34.5" customHeight="1">
      <c r="A23" s="276" t="s">
        <v>27</v>
      </c>
      <c r="B23" s="276"/>
      <c r="C23" s="276"/>
      <c r="D23" s="276"/>
      <c r="E23" s="276"/>
      <c r="F23" s="276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s="1" customFormat="1" ht="22.5" customHeight="1" thickBo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s="1" customFormat="1" ht="34.5" customHeight="1" thickBot="1">
      <c r="A25" s="329" t="s">
        <v>2</v>
      </c>
      <c r="B25" s="332"/>
      <c r="C25" s="298" t="s">
        <v>9</v>
      </c>
      <c r="D25" s="299"/>
      <c r="E25" s="299"/>
      <c r="F25" s="300"/>
      <c r="G25" s="299" t="s">
        <v>10</v>
      </c>
      <c r="H25" s="299"/>
      <c r="I25" s="299"/>
      <c r="J25" s="329">
        <v>1</v>
      </c>
      <c r="K25" s="330"/>
      <c r="L25" s="331"/>
      <c r="M25" s="330">
        <v>2</v>
      </c>
      <c r="N25" s="330"/>
      <c r="O25" s="331"/>
      <c r="P25" s="330">
        <v>3</v>
      </c>
      <c r="Q25" s="330"/>
      <c r="R25" s="331"/>
      <c r="S25" s="330">
        <v>4</v>
      </c>
      <c r="T25" s="330"/>
      <c r="U25" s="332"/>
      <c r="V25" s="324" t="s">
        <v>11</v>
      </c>
      <c r="W25" s="325"/>
      <c r="X25" s="326"/>
      <c r="Y25" s="325" t="s">
        <v>12</v>
      </c>
      <c r="Z25" s="325"/>
      <c r="AA25" s="326"/>
      <c r="AB25" s="325" t="s">
        <v>13</v>
      </c>
      <c r="AC25" s="325"/>
      <c r="AD25" s="327"/>
    </row>
    <row r="26" spans="1:30" s="1" customFormat="1" ht="34.5" customHeight="1">
      <c r="A26" s="369">
        <v>1</v>
      </c>
      <c r="B26" s="370"/>
      <c r="C26" s="380">
        <f>C8</f>
        <v>1</v>
      </c>
      <c r="D26" s="381"/>
      <c r="E26" s="381"/>
      <c r="F26" s="382"/>
      <c r="G26" s="355">
        <f>N8</f>
        <v>0</v>
      </c>
      <c r="H26" s="355"/>
      <c r="I26" s="355"/>
      <c r="J26" s="356"/>
      <c r="K26" s="357"/>
      <c r="L26" s="358"/>
      <c r="M26" s="36">
        <f>AB19</f>
        <v>0</v>
      </c>
      <c r="N26" s="36" t="s">
        <v>14</v>
      </c>
      <c r="O26" s="37">
        <f>AD19</f>
        <v>0</v>
      </c>
      <c r="P26" s="36">
        <f>AD21</f>
        <v>0</v>
      </c>
      <c r="Q26" s="36" t="s">
        <v>14</v>
      </c>
      <c r="R26" s="37">
        <f>AB21</f>
        <v>0</v>
      </c>
      <c r="S26" s="36">
        <f>AB16</f>
        <v>0</v>
      </c>
      <c r="T26" s="36" t="s">
        <v>14</v>
      </c>
      <c r="U26" s="36">
        <f>AD16</f>
        <v>0</v>
      </c>
      <c r="V26" s="38">
        <f>SUM(M26,P26,S26)</f>
        <v>0</v>
      </c>
      <c r="W26" s="12" t="s">
        <v>14</v>
      </c>
      <c r="X26" s="12">
        <f>SUM(O26,R26,U26)</f>
        <v>0</v>
      </c>
      <c r="Y26" s="11">
        <f>SUM(IF(M26&gt;O26,1,0),IF(P26&gt;R26,1,0),IF(S26&gt;U26,1,0))</f>
        <v>0</v>
      </c>
      <c r="Z26" s="12" t="s">
        <v>14</v>
      </c>
      <c r="AA26" s="39">
        <f>SUM(IF(O26&gt;M26,1,0),IF(R26&gt;P26,1,0),IF(U26&gt;S26,1,0))</f>
        <v>0</v>
      </c>
      <c r="AB26" s="322"/>
      <c r="AC26" s="322"/>
      <c r="AD26" s="323"/>
    </row>
    <row r="27" spans="1:30" s="1" customFormat="1" ht="34.5" customHeight="1">
      <c r="A27" s="371">
        <v>2</v>
      </c>
      <c r="B27" s="372"/>
      <c r="C27" s="366">
        <f>C9</f>
        <v>2</v>
      </c>
      <c r="D27" s="367"/>
      <c r="E27" s="367"/>
      <c r="F27" s="368"/>
      <c r="G27" s="362">
        <f>N9</f>
        <v>0</v>
      </c>
      <c r="H27" s="362"/>
      <c r="I27" s="362"/>
      <c r="J27" s="41">
        <f>AD19</f>
        <v>0</v>
      </c>
      <c r="K27" s="22" t="s">
        <v>14</v>
      </c>
      <c r="L27" s="42">
        <f>AB19</f>
        <v>0</v>
      </c>
      <c r="M27" s="312"/>
      <c r="N27" s="313"/>
      <c r="O27" s="314"/>
      <c r="P27" s="22">
        <f>AB17</f>
        <v>0</v>
      </c>
      <c r="Q27" s="22" t="s">
        <v>14</v>
      </c>
      <c r="R27" s="42">
        <f>AD17</f>
        <v>0</v>
      </c>
      <c r="S27" s="22">
        <f>AB20</f>
        <v>0</v>
      </c>
      <c r="T27" s="22" t="s">
        <v>14</v>
      </c>
      <c r="U27" s="22">
        <f>AD20</f>
        <v>0</v>
      </c>
      <c r="V27" s="43">
        <f>SUM(J27,P27,S27)</f>
        <v>0</v>
      </c>
      <c r="W27" s="19" t="s">
        <v>14</v>
      </c>
      <c r="X27" s="19">
        <f>SUM(L27,R27,U27)</f>
        <v>0</v>
      </c>
      <c r="Y27" s="18">
        <f>SUM(IF(J27&gt;L27,1,0),IF(P27&gt;R27,1,0),IF(S27&gt;U27,1,0))</f>
        <v>0</v>
      </c>
      <c r="Z27" s="19" t="s">
        <v>14</v>
      </c>
      <c r="AA27" s="44">
        <f>SUM(IF(L27&gt;J27,1,0),IF(R27&gt;P27,1,0),IF(U27&gt;S27,1,0))</f>
        <v>0</v>
      </c>
      <c r="AB27" s="283"/>
      <c r="AC27" s="283"/>
      <c r="AD27" s="284"/>
    </row>
    <row r="28" spans="1:30" s="1" customFormat="1" ht="34.5" customHeight="1">
      <c r="A28" s="371">
        <v>3</v>
      </c>
      <c r="B28" s="372"/>
      <c r="C28" s="366">
        <f>C10</f>
        <v>3</v>
      </c>
      <c r="D28" s="367"/>
      <c r="E28" s="367"/>
      <c r="F28" s="368"/>
      <c r="G28" s="362">
        <f>N10</f>
        <v>0</v>
      </c>
      <c r="H28" s="362"/>
      <c r="I28" s="362"/>
      <c r="J28" s="41">
        <f>AB21</f>
        <v>0</v>
      </c>
      <c r="K28" s="22" t="s">
        <v>14</v>
      </c>
      <c r="L28" s="42">
        <f>AD21</f>
        <v>0</v>
      </c>
      <c r="M28" s="22">
        <f>AD17</f>
        <v>0</v>
      </c>
      <c r="N28" s="22" t="s">
        <v>14</v>
      </c>
      <c r="O28" s="42">
        <f>AB17</f>
        <v>0</v>
      </c>
      <c r="P28" s="312"/>
      <c r="Q28" s="313"/>
      <c r="R28" s="314"/>
      <c r="S28" s="22">
        <f>AD18</f>
        <v>0</v>
      </c>
      <c r="T28" s="22" t="s">
        <v>14</v>
      </c>
      <c r="U28" s="22">
        <f>AB18</f>
        <v>0</v>
      </c>
      <c r="V28" s="41">
        <f>SUM(M28,J28,S28)</f>
        <v>0</v>
      </c>
      <c r="W28" s="22" t="s">
        <v>14</v>
      </c>
      <c r="X28" s="22">
        <f>SUM(O28,L28,U28)</f>
        <v>0</v>
      </c>
      <c r="Y28" s="18">
        <f>SUM(IF(M28&gt;O28,1,0),IF(J28&gt;L28,1,0),IF(S28&gt;U28,1,0))</f>
        <v>0</v>
      </c>
      <c r="Z28" s="19" t="s">
        <v>14</v>
      </c>
      <c r="AA28" s="44">
        <f>SUM(IF(O28&gt;M28,1,0),IF(L28&gt;J28,1,0),IF(U28&gt;S28,1,0))</f>
        <v>0</v>
      </c>
      <c r="AB28" s="283"/>
      <c r="AC28" s="283"/>
      <c r="AD28" s="284"/>
    </row>
    <row r="29" spans="1:30" s="1" customFormat="1" ht="34.5" customHeight="1" thickBot="1">
      <c r="A29" s="378">
        <v>4</v>
      </c>
      <c r="B29" s="379"/>
      <c r="C29" s="359">
        <f>C11</f>
        <v>4</v>
      </c>
      <c r="D29" s="360"/>
      <c r="E29" s="360"/>
      <c r="F29" s="361"/>
      <c r="G29" s="373">
        <f>N11</f>
        <v>0</v>
      </c>
      <c r="H29" s="373"/>
      <c r="I29" s="373"/>
      <c r="J29" s="46">
        <f>AD16</f>
        <v>0</v>
      </c>
      <c r="K29" s="32" t="s">
        <v>14</v>
      </c>
      <c r="L29" s="47">
        <f>AB16</f>
        <v>0</v>
      </c>
      <c r="M29" s="32">
        <f>AD20</f>
        <v>0</v>
      </c>
      <c r="N29" s="32" t="s">
        <v>14</v>
      </c>
      <c r="O29" s="47">
        <f>AB20</f>
        <v>0</v>
      </c>
      <c r="P29" s="32">
        <f>AB18</f>
        <v>0</v>
      </c>
      <c r="Q29" s="32" t="s">
        <v>14</v>
      </c>
      <c r="R29" s="47">
        <f>AD18</f>
        <v>0</v>
      </c>
      <c r="S29" s="315"/>
      <c r="T29" s="316"/>
      <c r="U29" s="316"/>
      <c r="V29" s="46">
        <f>SUM(M29,P29,J29)</f>
        <v>0</v>
      </c>
      <c r="W29" s="32" t="s">
        <v>14</v>
      </c>
      <c r="X29" s="32">
        <f>SUM(O29,R29,L29)</f>
        <v>0</v>
      </c>
      <c r="Y29" s="31">
        <f>SUM(IF(M29&gt;O29,1,0),IF(P29&gt;R29,1,0),IF(J29&gt;L29,1,0))</f>
        <v>0</v>
      </c>
      <c r="Z29" s="32" t="s">
        <v>14</v>
      </c>
      <c r="AA29" s="47">
        <f>SUM(IF(O29&gt;M29,1,0),IF(R29&gt;P29,1,0),IF(L29&gt;J29,1,0))</f>
        <v>0</v>
      </c>
      <c r="AB29" s="285"/>
      <c r="AC29" s="285"/>
      <c r="AD29" s="286"/>
    </row>
    <row r="30" spans="1:30" s="1" customFormat="1" ht="34.5" customHeight="1">
      <c r="A30" s="48"/>
      <c r="B30" s="48"/>
      <c r="C30" s="49"/>
      <c r="D30" s="49"/>
      <c r="E30" s="49"/>
      <c r="F30" s="49"/>
      <c r="G30" s="50"/>
      <c r="H30" s="50"/>
      <c r="I30" s="50"/>
      <c r="J30" s="51"/>
      <c r="K30" s="51"/>
      <c r="L30" s="51"/>
      <c r="M30" s="51"/>
      <c r="N30" s="51"/>
      <c r="O30" s="51"/>
      <c r="P30" s="51"/>
      <c r="Q30" s="51"/>
      <c r="R30" s="51"/>
      <c r="S30" s="48"/>
      <c r="T30" s="48"/>
      <c r="U30" s="48"/>
      <c r="V30" s="51"/>
      <c r="W30" s="51"/>
      <c r="X30" s="51"/>
      <c r="Y30" s="51"/>
      <c r="Z30" s="51"/>
      <c r="AA30" s="51"/>
      <c r="AB30" s="51"/>
      <c r="AC30" s="51"/>
      <c r="AD30" s="51"/>
    </row>
    <row r="31" spans="1:30" s="1" customFormat="1" ht="34.5" customHeight="1" thickBo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 s="1" customFormat="1" ht="34.5" customHeight="1">
      <c r="A32" s="276" t="s">
        <v>15</v>
      </c>
      <c r="B32" s="276"/>
      <c r="C32" s="276"/>
      <c r="D32" s="277"/>
      <c r="E32" s="35" t="s">
        <v>16</v>
      </c>
      <c r="F32" s="347">
        <f>IF(AB26=1,C26,IF(AB27=1,C27,IF(AB28=1,C28,IF(AB29=1,C29,))))</f>
        <v>0</v>
      </c>
      <c r="G32" s="294"/>
      <c r="H32" s="294"/>
      <c r="I32" s="294"/>
      <c r="J32" s="348"/>
      <c r="K32" s="294">
        <f>IF(AB26=1,G26,IF(AB27=1,G27,IF(AB28=1,G28,IF(AB29=1,G29,))))</f>
        <v>0</v>
      </c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5"/>
      <c r="Y32" s="12">
        <f>IF(AB26=1,Y26,IF(AB27=1,Y27,IF(AB28=1,Y28,IF(AB29=1,Y29,))))</f>
        <v>0</v>
      </c>
      <c r="Z32" s="12" t="s">
        <v>14</v>
      </c>
      <c r="AA32" s="39">
        <f>IF(AB26=1,AA26,IF(AB27=1,AA27,IF(AB28=1,AA28,IF(AB29=1,AA29,))))</f>
        <v>0</v>
      </c>
      <c r="AB32" s="11">
        <f>IF(AB26=1,V26,IF(AB27=1,V27,IF(AB28=1,V28,IF(AB29=1,V29,))))</f>
        <v>0</v>
      </c>
      <c r="AC32" s="12" t="s">
        <v>14</v>
      </c>
      <c r="AD32" s="13">
        <f>IF(AB26=1,X26,IF(AB27=1,X27,IF(AB28=1,X28,IF(AB29=1,X29,))))</f>
        <v>0</v>
      </c>
    </row>
    <row r="33" spans="1:30" s="1" customFormat="1" ht="34.5" customHeight="1">
      <c r="A33" s="34"/>
      <c r="B33" s="34"/>
      <c r="C33" s="34"/>
      <c r="D33" s="34"/>
      <c r="E33" s="52" t="s">
        <v>17</v>
      </c>
      <c r="F33" s="349">
        <f>IF(AB26=2,C26,IF(AB27=2,C27,IF(AB28=2,C28,IF(AB29=2,C29,))))</f>
        <v>0</v>
      </c>
      <c r="G33" s="296"/>
      <c r="H33" s="296"/>
      <c r="I33" s="296"/>
      <c r="J33" s="350"/>
      <c r="K33" s="296">
        <f>IF(AB26=2,G26,IF(AB27=2,G27,IF(AB28=2,G28,IF(AB29=2,G29,))))</f>
        <v>0</v>
      </c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7"/>
      <c r="Y33" s="19">
        <f>IF(AB26=2,Y26,IF(AB27=2,Y27,IF(AB28=2,Y28,IF(AB29=2,Y29,))))</f>
        <v>0</v>
      </c>
      <c r="Z33" s="19" t="s">
        <v>14</v>
      </c>
      <c r="AA33" s="44">
        <f>IF(AB26=2,AA26,IF(AB27=2,AA27,IF(AB28=2,AA28,IF(AB29=2,AA29,))))</f>
        <v>0</v>
      </c>
      <c r="AB33" s="18">
        <f>IF(AB26=2,V26,IF(AB27=2,V27,IF(AB28=2,V28,IF(AB29=2,V29,))))</f>
        <v>0</v>
      </c>
      <c r="AC33" s="19" t="s">
        <v>14</v>
      </c>
      <c r="AD33" s="20">
        <f>IF(AB26=2,X26,IF(AB27=2,X27,IF(AB28=2,X28,IF(AB29=2,X29,))))</f>
        <v>0</v>
      </c>
    </row>
    <row r="34" spans="1:30" s="1" customFormat="1" ht="34.5" customHeight="1">
      <c r="A34" s="34"/>
      <c r="B34" s="34"/>
      <c r="C34" s="34"/>
      <c r="D34" s="34"/>
      <c r="E34" s="40" t="s">
        <v>18</v>
      </c>
      <c r="F34" s="351">
        <f>IF(AB26=3,C26,IF(AB27=3,C27,IF(AB28=3,C28,IF(AB29=3,C29,))))</f>
        <v>0</v>
      </c>
      <c r="G34" s="307"/>
      <c r="H34" s="307"/>
      <c r="I34" s="307"/>
      <c r="J34" s="352"/>
      <c r="K34" s="307">
        <f>IF(AB26=3,G26,IF(AB27=3,G27,IF(AB28=3,G28,IF(AB29=3,G29,))))</f>
        <v>0</v>
      </c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8"/>
      <c r="Y34" s="22">
        <f>IF(AB26=3,Y26,IF(AB27=3,Y27,IF(AB28=3,Y28,IF(AB29=3,Y29,))))</f>
        <v>0</v>
      </c>
      <c r="Z34" s="22" t="s">
        <v>14</v>
      </c>
      <c r="AA34" s="42">
        <f>IF(AB26=3,AA26,IF(AB27=3,AA27,IF(AB28=3,AA28,IF(AB29=3,AA29,))))</f>
        <v>0</v>
      </c>
      <c r="AB34" s="21">
        <f>IF(AB26=3,V26,IF(AB27=3,V27,IF(AB28=3,V28,IF(AB29=3,V29,))))</f>
        <v>0</v>
      </c>
      <c r="AC34" s="22" t="s">
        <v>14</v>
      </c>
      <c r="AD34" s="23">
        <f>IF(AB26=3,X26,IF(AB27=3,X27,IF(AB28=3,X28,IF(AB29=3,X29,))))</f>
        <v>0</v>
      </c>
    </row>
    <row r="35" spans="1:30" s="1" customFormat="1" ht="34.5" customHeight="1" thickBot="1">
      <c r="A35" s="34"/>
      <c r="B35" s="34"/>
      <c r="C35" s="34"/>
      <c r="D35" s="34"/>
      <c r="E35" s="45" t="s">
        <v>19</v>
      </c>
      <c r="F35" s="353">
        <f>IF(AB26=4,C26,IF(AB27=4,C27,IF(AB28=4,C28,IF(AB29=4,C29,))))</f>
        <v>0</v>
      </c>
      <c r="G35" s="310"/>
      <c r="H35" s="310"/>
      <c r="I35" s="310"/>
      <c r="J35" s="354"/>
      <c r="K35" s="309">
        <f>IF(AB26=4,G26,IF(AB27=4,G27,IF(AB28=4,G28,IF(AB29=4,G29,))))</f>
        <v>0</v>
      </c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1"/>
      <c r="Y35" s="32">
        <f>IF(AB26=4,Y26,IF(AB27=4,Y27,IF(AB28=4,Y28,IF(AB29=4,Y29,))))</f>
        <v>0</v>
      </c>
      <c r="Z35" s="32" t="s">
        <v>14</v>
      </c>
      <c r="AA35" s="47">
        <f>IF(AB26=4,AA26,IF(AB27=4,AA27,IF(AB28=4,AA28,IF(AB29=4,AA29,))))</f>
        <v>0</v>
      </c>
      <c r="AB35" s="31">
        <f>IF(AB26=4,V26,IF(AB27=4,V27,IF(AB28=4,V28,IF(AB29=4,V29,))))</f>
        <v>0</v>
      </c>
      <c r="AC35" s="32" t="s">
        <v>14</v>
      </c>
      <c r="AD35" s="33">
        <f>IF(AB26=4,X26,IF(AB27=4,X27,IF(AB28=4,X28,IF(AB29=4,X29,))))</f>
        <v>0</v>
      </c>
    </row>
    <row r="36" spans="1:30" s="1" customFormat="1" ht="34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:30" s="1" customFormat="1" ht="34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1:30" s="1" customFormat="1" ht="34.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="1" customFormat="1" ht="34.5" customHeight="1"/>
    <row r="40" s="1" customFormat="1" ht="34.5" customHeight="1"/>
  </sheetData>
  <sheetProtection/>
  <mergeCells count="90">
    <mergeCell ref="A1:E1"/>
    <mergeCell ref="F1:R1"/>
    <mergeCell ref="S1:V1"/>
    <mergeCell ref="W1:AD1"/>
    <mergeCell ref="A2:E2"/>
    <mergeCell ref="F2:R2"/>
    <mergeCell ref="S2:V2"/>
    <mergeCell ref="W2:AD2"/>
    <mergeCell ref="A3:E3"/>
    <mergeCell ref="F3:R3"/>
    <mergeCell ref="S3:V3"/>
    <mergeCell ref="W3:AD3"/>
    <mergeCell ref="A5:F5"/>
    <mergeCell ref="A7:B7"/>
    <mergeCell ref="C7:M7"/>
    <mergeCell ref="N7:AD7"/>
    <mergeCell ref="A8:B8"/>
    <mergeCell ref="C8:M8"/>
    <mergeCell ref="N8:AD8"/>
    <mergeCell ref="A9:B9"/>
    <mergeCell ref="C9:M9"/>
    <mergeCell ref="N9:AD9"/>
    <mergeCell ref="A10:B10"/>
    <mergeCell ref="C10:M10"/>
    <mergeCell ref="N10:AD10"/>
    <mergeCell ref="A11:B11"/>
    <mergeCell ref="C11:M11"/>
    <mergeCell ref="N11:AD11"/>
    <mergeCell ref="A13:F13"/>
    <mergeCell ref="A15:C15"/>
    <mergeCell ref="D15:H15"/>
    <mergeCell ref="I15:L15"/>
    <mergeCell ref="M15:O15"/>
    <mergeCell ref="P15:R15"/>
    <mergeCell ref="S15:U15"/>
    <mergeCell ref="V15:X15"/>
    <mergeCell ref="Y15:AA15"/>
    <mergeCell ref="AB15:AD15"/>
    <mergeCell ref="D16:H16"/>
    <mergeCell ref="I16:L16"/>
    <mergeCell ref="D17:H17"/>
    <mergeCell ref="I17:L17"/>
    <mergeCell ref="D18:H18"/>
    <mergeCell ref="I18:L18"/>
    <mergeCell ref="D19:H19"/>
    <mergeCell ref="I19:L19"/>
    <mergeCell ref="D20:H20"/>
    <mergeCell ref="I20:L20"/>
    <mergeCell ref="D21:H21"/>
    <mergeCell ref="I21:L21"/>
    <mergeCell ref="A23:F23"/>
    <mergeCell ref="A25:B25"/>
    <mergeCell ref="C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26:B26"/>
    <mergeCell ref="C26:F26"/>
    <mergeCell ref="G26:I26"/>
    <mergeCell ref="J26:L26"/>
    <mergeCell ref="AB26:AD26"/>
    <mergeCell ref="A27:B27"/>
    <mergeCell ref="C27:F27"/>
    <mergeCell ref="G27:I27"/>
    <mergeCell ref="M27:O27"/>
    <mergeCell ref="AB27:AD27"/>
    <mergeCell ref="A28:B28"/>
    <mergeCell ref="C28:F28"/>
    <mergeCell ref="G28:I28"/>
    <mergeCell ref="P28:R28"/>
    <mergeCell ref="AB28:AD28"/>
    <mergeCell ref="A29:B29"/>
    <mergeCell ref="C29:F29"/>
    <mergeCell ref="G29:I29"/>
    <mergeCell ref="S29:U29"/>
    <mergeCell ref="AB29:AD29"/>
    <mergeCell ref="F35:J35"/>
    <mergeCell ref="K35:X35"/>
    <mergeCell ref="A32:D32"/>
    <mergeCell ref="F32:J32"/>
    <mergeCell ref="K32:X32"/>
    <mergeCell ref="F33:J33"/>
    <mergeCell ref="K33:X33"/>
    <mergeCell ref="F34:J34"/>
    <mergeCell ref="K34:X34"/>
  </mergeCells>
  <printOptions/>
  <pageMargins left="0.787401575" right="0.787401575" top="0.984251969" bottom="0.984251969" header="0.4921259845" footer="0.4921259845"/>
  <pageSetup fitToHeight="1" fitToWidth="1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tabSelected="1" zoomScale="50" zoomScaleNormal="50" zoomScalePageLayoutView="0" workbookViewId="0" topLeftCell="A19">
      <selection activeCell="AG29" sqref="AG29"/>
    </sheetView>
  </sheetViews>
  <sheetFormatPr defaultColWidth="11.421875" defaultRowHeight="12.75"/>
  <cols>
    <col min="1" max="1" width="4.28125" style="53" customWidth="1"/>
    <col min="2" max="2" width="2.140625" style="53" customWidth="1"/>
    <col min="3" max="5" width="4.28125" style="53" customWidth="1"/>
    <col min="6" max="6" width="11.7109375" style="53" customWidth="1"/>
    <col min="7" max="8" width="4.28125" style="53" customWidth="1"/>
    <col min="9" max="9" width="16.421875" style="53" customWidth="1"/>
    <col min="10" max="10" width="4.28125" style="53" customWidth="1"/>
    <col min="11" max="11" width="2.140625" style="53" customWidth="1"/>
    <col min="12" max="13" width="4.28125" style="53" customWidth="1"/>
    <col min="14" max="14" width="2.140625" style="53" customWidth="1"/>
    <col min="15" max="16" width="4.28125" style="53" customWidth="1"/>
    <col min="17" max="17" width="2.140625" style="53" customWidth="1"/>
    <col min="18" max="19" width="4.28125" style="53" customWidth="1"/>
    <col min="20" max="20" width="2.140625" style="53" customWidth="1"/>
    <col min="21" max="22" width="4.28125" style="53" customWidth="1"/>
    <col min="23" max="23" width="2.140625" style="53" customWidth="1"/>
    <col min="24" max="25" width="4.28125" style="53" customWidth="1"/>
    <col min="26" max="26" width="2.140625" style="53" customWidth="1"/>
    <col min="27" max="28" width="4.28125" style="53" customWidth="1"/>
    <col min="29" max="29" width="2.140625" style="53" customWidth="1"/>
    <col min="30" max="30" width="4.28125" style="53" customWidth="1"/>
    <col min="31" max="16384" width="11.421875" style="53" customWidth="1"/>
  </cols>
  <sheetData>
    <row r="1" spans="1:30" s="1" customFormat="1" ht="34.5" customHeight="1">
      <c r="A1" s="341" t="s">
        <v>20</v>
      </c>
      <c r="B1" s="341"/>
      <c r="C1" s="341"/>
      <c r="D1" s="341"/>
      <c r="E1" s="341"/>
      <c r="F1" s="341" t="s">
        <v>44</v>
      </c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 t="s">
        <v>22</v>
      </c>
      <c r="T1" s="341"/>
      <c r="U1" s="341"/>
      <c r="V1" s="341"/>
      <c r="W1" s="293"/>
      <c r="X1" s="293"/>
      <c r="Y1" s="293"/>
      <c r="Z1" s="293"/>
      <c r="AA1" s="293"/>
      <c r="AB1" s="293"/>
      <c r="AC1" s="293"/>
      <c r="AD1" s="293"/>
    </row>
    <row r="2" spans="1:30" s="1" customFormat="1" ht="34.5" customHeight="1">
      <c r="A2" s="342" t="s">
        <v>21</v>
      </c>
      <c r="B2" s="342"/>
      <c r="C2" s="342"/>
      <c r="D2" s="342"/>
      <c r="E2" s="342"/>
      <c r="F2" s="342" t="s">
        <v>45</v>
      </c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 t="s">
        <v>23</v>
      </c>
      <c r="T2" s="342"/>
      <c r="U2" s="342"/>
      <c r="V2" s="342"/>
      <c r="W2" s="279"/>
      <c r="X2" s="279"/>
      <c r="Y2" s="279"/>
      <c r="Z2" s="279"/>
      <c r="AA2" s="279"/>
      <c r="AB2" s="279"/>
      <c r="AC2" s="279"/>
      <c r="AD2" s="279"/>
    </row>
    <row r="3" spans="1:30" s="1" customFormat="1" ht="34.5" customHeight="1">
      <c r="A3" s="342" t="s">
        <v>25</v>
      </c>
      <c r="B3" s="342"/>
      <c r="C3" s="342"/>
      <c r="D3" s="342"/>
      <c r="E3" s="342"/>
      <c r="F3" s="342" t="s">
        <v>46</v>
      </c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 t="s">
        <v>24</v>
      </c>
      <c r="T3" s="342"/>
      <c r="U3" s="342"/>
      <c r="V3" s="342"/>
      <c r="W3" s="594">
        <v>42855</v>
      </c>
      <c r="X3" s="279"/>
      <c r="Y3" s="279"/>
      <c r="Z3" s="279"/>
      <c r="AA3" s="279"/>
      <c r="AB3" s="279"/>
      <c r="AC3" s="279"/>
      <c r="AD3" s="279"/>
    </row>
    <row r="4" spans="1:30" s="1" customFormat="1" ht="22.5" customHeight="1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"/>
      <c r="T4" s="2"/>
      <c r="U4" s="2"/>
      <c r="V4" s="2"/>
      <c r="W4" s="3"/>
      <c r="X4" s="3"/>
      <c r="Y4" s="3"/>
      <c r="Z4" s="3"/>
      <c r="AA4" s="3"/>
      <c r="AB4" s="3"/>
      <c r="AC4" s="3"/>
      <c r="AD4" s="3"/>
    </row>
    <row r="5" spans="1:30" s="1" customFormat="1" ht="34.5" customHeight="1">
      <c r="A5" s="278" t="s">
        <v>28</v>
      </c>
      <c r="B5" s="278"/>
      <c r="C5" s="278"/>
      <c r="D5" s="278"/>
      <c r="E5" s="278"/>
      <c r="F5" s="27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"/>
      <c r="T5" s="2"/>
      <c r="U5" s="2"/>
      <c r="V5" s="2"/>
      <c r="W5" s="3"/>
      <c r="X5" s="3"/>
      <c r="Y5" s="3"/>
      <c r="Z5" s="3"/>
      <c r="AA5" s="3"/>
      <c r="AB5" s="3"/>
      <c r="AC5" s="3"/>
      <c r="AD5" s="3"/>
    </row>
    <row r="6" s="1" customFormat="1" ht="22.5" customHeight="1" thickBot="1"/>
    <row r="7" spans="1:30" s="1" customFormat="1" ht="34.5" customHeight="1" thickBot="1">
      <c r="A7" s="365" t="s">
        <v>2</v>
      </c>
      <c r="B7" s="345"/>
      <c r="C7" s="346" t="s">
        <v>9</v>
      </c>
      <c r="D7" s="346"/>
      <c r="E7" s="346"/>
      <c r="F7" s="344"/>
      <c r="G7" s="344"/>
      <c r="H7" s="344"/>
      <c r="I7" s="344"/>
      <c r="J7" s="344"/>
      <c r="K7" s="344"/>
      <c r="L7" s="344"/>
      <c r="M7" s="344"/>
      <c r="N7" s="344" t="s">
        <v>10</v>
      </c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5"/>
    </row>
    <row r="8" spans="1:30" s="1" customFormat="1" ht="34.5" customHeight="1">
      <c r="A8" s="374">
        <v>1</v>
      </c>
      <c r="B8" s="375"/>
      <c r="C8" s="287" t="s">
        <v>47</v>
      </c>
      <c r="D8" s="288"/>
      <c r="E8" s="288"/>
      <c r="F8" s="289"/>
      <c r="G8" s="289"/>
      <c r="H8" s="289"/>
      <c r="I8" s="289"/>
      <c r="J8" s="289"/>
      <c r="K8" s="289"/>
      <c r="L8" s="289"/>
      <c r="M8" s="289"/>
      <c r="N8" s="289" t="s">
        <v>48</v>
      </c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343"/>
    </row>
    <row r="9" spans="1:30" s="1" customFormat="1" ht="34.5" customHeight="1">
      <c r="A9" s="376">
        <v>2</v>
      </c>
      <c r="B9" s="377"/>
      <c r="C9" s="290" t="s">
        <v>49</v>
      </c>
      <c r="D9" s="291"/>
      <c r="E9" s="291"/>
      <c r="F9" s="292"/>
      <c r="G9" s="292"/>
      <c r="H9" s="292"/>
      <c r="I9" s="292"/>
      <c r="J9" s="292"/>
      <c r="K9" s="292"/>
      <c r="L9" s="292"/>
      <c r="M9" s="292"/>
      <c r="N9" s="292" t="s">
        <v>50</v>
      </c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321"/>
    </row>
    <row r="10" spans="1:30" s="1" customFormat="1" ht="34.5" customHeight="1">
      <c r="A10" s="376">
        <v>3</v>
      </c>
      <c r="B10" s="377"/>
      <c r="C10" s="290" t="s">
        <v>51</v>
      </c>
      <c r="D10" s="291"/>
      <c r="E10" s="291"/>
      <c r="F10" s="292"/>
      <c r="G10" s="292"/>
      <c r="H10" s="292"/>
      <c r="I10" s="292"/>
      <c r="J10" s="292"/>
      <c r="K10" s="292"/>
      <c r="L10" s="292"/>
      <c r="M10" s="292"/>
      <c r="N10" s="292" t="s">
        <v>50</v>
      </c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321"/>
    </row>
    <row r="11" spans="1:30" s="1" customFormat="1" ht="34.5" customHeight="1" thickBot="1">
      <c r="A11" s="363">
        <v>4</v>
      </c>
      <c r="B11" s="364"/>
      <c r="C11" s="317" t="s">
        <v>52</v>
      </c>
      <c r="D11" s="318"/>
      <c r="E11" s="318"/>
      <c r="F11" s="319"/>
      <c r="G11" s="319"/>
      <c r="H11" s="319"/>
      <c r="I11" s="319"/>
      <c r="J11" s="319"/>
      <c r="K11" s="319"/>
      <c r="L11" s="319"/>
      <c r="M11" s="319"/>
      <c r="N11" s="319" t="s">
        <v>50</v>
      </c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20"/>
    </row>
    <row r="12" s="1" customFormat="1" ht="22.5" customHeight="1"/>
    <row r="13" spans="1:6" s="1" customFormat="1" ht="34.5" customHeight="1">
      <c r="A13" s="278" t="s">
        <v>26</v>
      </c>
      <c r="B13" s="278"/>
      <c r="C13" s="278"/>
      <c r="D13" s="278"/>
      <c r="E13" s="278"/>
      <c r="F13" s="278"/>
    </row>
    <row r="14" s="1" customFormat="1" ht="22.5" customHeight="1" thickBot="1"/>
    <row r="15" spans="1:30" s="1" customFormat="1" ht="34.5" customHeight="1" thickBot="1">
      <c r="A15" s="329" t="s">
        <v>1</v>
      </c>
      <c r="B15" s="330"/>
      <c r="C15" s="332"/>
      <c r="D15" s="298" t="s">
        <v>3</v>
      </c>
      <c r="E15" s="299"/>
      <c r="F15" s="299"/>
      <c r="G15" s="299"/>
      <c r="H15" s="300"/>
      <c r="I15" s="339" t="s">
        <v>3</v>
      </c>
      <c r="J15" s="299"/>
      <c r="K15" s="299"/>
      <c r="L15" s="340"/>
      <c r="M15" s="325" t="s">
        <v>4</v>
      </c>
      <c r="N15" s="325"/>
      <c r="O15" s="326"/>
      <c r="P15" s="325" t="s">
        <v>5</v>
      </c>
      <c r="Q15" s="325"/>
      <c r="R15" s="326"/>
      <c r="S15" s="325" t="s">
        <v>6</v>
      </c>
      <c r="T15" s="325"/>
      <c r="U15" s="326"/>
      <c r="V15" s="325" t="s">
        <v>7</v>
      </c>
      <c r="W15" s="325"/>
      <c r="X15" s="326"/>
      <c r="Y15" s="328" t="s">
        <v>8</v>
      </c>
      <c r="Z15" s="325"/>
      <c r="AA15" s="326"/>
      <c r="AB15" s="325" t="s">
        <v>11</v>
      </c>
      <c r="AC15" s="325"/>
      <c r="AD15" s="327"/>
    </row>
    <row r="16" spans="1:30" s="1" customFormat="1" ht="34.5" customHeight="1">
      <c r="A16" s="4">
        <v>1</v>
      </c>
      <c r="B16" s="5" t="s">
        <v>0</v>
      </c>
      <c r="C16" s="6">
        <v>4</v>
      </c>
      <c r="D16" s="301" t="str">
        <f>C8</f>
        <v>1 Jonas Dubiel</v>
      </c>
      <c r="E16" s="302"/>
      <c r="F16" s="302"/>
      <c r="G16" s="302"/>
      <c r="H16" s="303"/>
      <c r="I16" s="333" t="str">
        <f>C11</f>
        <v>4 Niklas Ollick</v>
      </c>
      <c r="J16" s="334"/>
      <c r="K16" s="334"/>
      <c r="L16" s="335"/>
      <c r="M16" s="7">
        <v>11</v>
      </c>
      <c r="N16" s="8" t="s">
        <v>14</v>
      </c>
      <c r="O16" s="9">
        <v>6</v>
      </c>
      <c r="P16" s="8">
        <v>11</v>
      </c>
      <c r="Q16" s="8" t="s">
        <v>14</v>
      </c>
      <c r="R16" s="9">
        <v>1</v>
      </c>
      <c r="S16" s="8">
        <v>11</v>
      </c>
      <c r="T16" s="8" t="s">
        <v>14</v>
      </c>
      <c r="U16" s="9">
        <v>6</v>
      </c>
      <c r="V16" s="8"/>
      <c r="W16" s="8" t="s">
        <v>14</v>
      </c>
      <c r="X16" s="9"/>
      <c r="Y16" s="10"/>
      <c r="Z16" s="8" t="s">
        <v>14</v>
      </c>
      <c r="AA16" s="8"/>
      <c r="AB16" s="11">
        <f aca="true" t="shared" si="0" ref="AB16:AB21">SUM(IF(M16&gt;O16,1,0),IF(P16&gt;R16,1,0),IF(S16&gt;U16,1,0),IF(V16&gt;X16,1,0),IF(Y16&gt;AA16,1,0))</f>
        <v>3</v>
      </c>
      <c r="AC16" s="12" t="s">
        <v>14</v>
      </c>
      <c r="AD16" s="13">
        <f aca="true" t="shared" si="1" ref="AD16:AD21">SUM(IF(O16&gt;M16,1,0),IF(R16&gt;P16,1,0),IF(U16&gt;S16,1,0),IF(X16&gt;V16,1,0),IF(AA16&gt;Y16,1,0))</f>
        <v>0</v>
      </c>
    </row>
    <row r="17" spans="1:30" s="1" customFormat="1" ht="34.5" customHeight="1">
      <c r="A17" s="4">
        <v>2</v>
      </c>
      <c r="B17" s="5" t="s">
        <v>0</v>
      </c>
      <c r="C17" s="6">
        <v>3</v>
      </c>
      <c r="D17" s="304" t="str">
        <f>C9</f>
        <v>2 Lennart Beier</v>
      </c>
      <c r="E17" s="305"/>
      <c r="F17" s="305"/>
      <c r="G17" s="305"/>
      <c r="H17" s="306"/>
      <c r="I17" s="333" t="str">
        <f>C10</f>
        <v>3 Arne Weber</v>
      </c>
      <c r="J17" s="334"/>
      <c r="K17" s="334"/>
      <c r="L17" s="335"/>
      <c r="M17" s="14">
        <v>7</v>
      </c>
      <c r="N17" s="15" t="s">
        <v>14</v>
      </c>
      <c r="O17" s="16">
        <v>11</v>
      </c>
      <c r="P17" s="15">
        <v>10</v>
      </c>
      <c r="Q17" s="15" t="s">
        <v>14</v>
      </c>
      <c r="R17" s="16">
        <v>12</v>
      </c>
      <c r="S17" s="15">
        <v>13</v>
      </c>
      <c r="T17" s="15" t="s">
        <v>14</v>
      </c>
      <c r="U17" s="16">
        <v>11</v>
      </c>
      <c r="V17" s="15">
        <v>11</v>
      </c>
      <c r="W17" s="15" t="s">
        <v>14</v>
      </c>
      <c r="X17" s="16">
        <v>8</v>
      </c>
      <c r="Y17" s="17">
        <v>9</v>
      </c>
      <c r="Z17" s="15" t="s">
        <v>14</v>
      </c>
      <c r="AA17" s="15">
        <v>11</v>
      </c>
      <c r="AB17" s="18">
        <f t="shared" si="0"/>
        <v>2</v>
      </c>
      <c r="AC17" s="19" t="s">
        <v>14</v>
      </c>
      <c r="AD17" s="20">
        <f t="shared" si="1"/>
        <v>3</v>
      </c>
    </row>
    <row r="18" spans="1:30" s="1" customFormat="1" ht="34.5" customHeight="1">
      <c r="A18" s="4">
        <v>4</v>
      </c>
      <c r="B18" s="5" t="s">
        <v>0</v>
      </c>
      <c r="C18" s="6">
        <v>3</v>
      </c>
      <c r="D18" s="304" t="str">
        <f>C11</f>
        <v>4 Niklas Ollick</v>
      </c>
      <c r="E18" s="305"/>
      <c r="F18" s="305"/>
      <c r="G18" s="305"/>
      <c r="H18" s="306"/>
      <c r="I18" s="333" t="str">
        <f>C10</f>
        <v>3 Arne Weber</v>
      </c>
      <c r="J18" s="334"/>
      <c r="K18" s="334"/>
      <c r="L18" s="335"/>
      <c r="M18" s="14">
        <v>5</v>
      </c>
      <c r="N18" s="15" t="s">
        <v>14</v>
      </c>
      <c r="O18" s="16">
        <v>11</v>
      </c>
      <c r="P18" s="15">
        <v>0</v>
      </c>
      <c r="Q18" s="15" t="s">
        <v>14</v>
      </c>
      <c r="R18" s="16">
        <v>11</v>
      </c>
      <c r="S18" s="15">
        <v>5</v>
      </c>
      <c r="T18" s="15" t="s">
        <v>14</v>
      </c>
      <c r="U18" s="16">
        <v>11</v>
      </c>
      <c r="V18" s="15"/>
      <c r="W18" s="15" t="s">
        <v>14</v>
      </c>
      <c r="X18" s="16"/>
      <c r="Y18" s="17"/>
      <c r="Z18" s="15" t="s">
        <v>14</v>
      </c>
      <c r="AA18" s="15"/>
      <c r="AB18" s="21">
        <f t="shared" si="0"/>
        <v>0</v>
      </c>
      <c r="AC18" s="22" t="s">
        <v>14</v>
      </c>
      <c r="AD18" s="23">
        <f t="shared" si="1"/>
        <v>3</v>
      </c>
    </row>
    <row r="19" spans="1:30" s="1" customFormat="1" ht="34.5" customHeight="1">
      <c r="A19" s="4">
        <v>1</v>
      </c>
      <c r="B19" s="5" t="s">
        <v>0</v>
      </c>
      <c r="C19" s="6">
        <v>2</v>
      </c>
      <c r="D19" s="304" t="str">
        <f>C8</f>
        <v>1 Jonas Dubiel</v>
      </c>
      <c r="E19" s="305"/>
      <c r="F19" s="305"/>
      <c r="G19" s="305"/>
      <c r="H19" s="306"/>
      <c r="I19" s="333" t="str">
        <f>C9</f>
        <v>2 Lennart Beier</v>
      </c>
      <c r="J19" s="334"/>
      <c r="K19" s="334"/>
      <c r="L19" s="335"/>
      <c r="M19" s="14">
        <v>11</v>
      </c>
      <c r="N19" s="15" t="s">
        <v>14</v>
      </c>
      <c r="O19" s="16">
        <v>7</v>
      </c>
      <c r="P19" s="15">
        <v>5</v>
      </c>
      <c r="Q19" s="15" t="s">
        <v>14</v>
      </c>
      <c r="R19" s="16">
        <v>11</v>
      </c>
      <c r="S19" s="15">
        <v>11</v>
      </c>
      <c r="T19" s="15" t="s">
        <v>14</v>
      </c>
      <c r="U19" s="16">
        <v>6</v>
      </c>
      <c r="V19" s="15">
        <v>11</v>
      </c>
      <c r="W19" s="15" t="s">
        <v>14</v>
      </c>
      <c r="X19" s="16">
        <v>6</v>
      </c>
      <c r="Y19" s="17"/>
      <c r="Z19" s="15" t="s">
        <v>14</v>
      </c>
      <c r="AA19" s="15"/>
      <c r="AB19" s="21">
        <f t="shared" si="0"/>
        <v>3</v>
      </c>
      <c r="AC19" s="22" t="s">
        <v>14</v>
      </c>
      <c r="AD19" s="23">
        <f t="shared" si="1"/>
        <v>1</v>
      </c>
    </row>
    <row r="20" spans="1:30" s="1" customFormat="1" ht="34.5" customHeight="1">
      <c r="A20" s="4">
        <v>2</v>
      </c>
      <c r="B20" s="5" t="s">
        <v>0</v>
      </c>
      <c r="C20" s="6">
        <v>4</v>
      </c>
      <c r="D20" s="304" t="str">
        <f>C9</f>
        <v>2 Lennart Beier</v>
      </c>
      <c r="E20" s="305"/>
      <c r="F20" s="305"/>
      <c r="G20" s="305"/>
      <c r="H20" s="306"/>
      <c r="I20" s="333" t="str">
        <f>C11</f>
        <v>4 Niklas Ollick</v>
      </c>
      <c r="J20" s="334"/>
      <c r="K20" s="334"/>
      <c r="L20" s="335"/>
      <c r="M20" s="14">
        <v>11</v>
      </c>
      <c r="N20" s="15" t="s">
        <v>14</v>
      </c>
      <c r="O20" s="16">
        <v>3</v>
      </c>
      <c r="P20" s="15">
        <v>11</v>
      </c>
      <c r="Q20" s="15" t="s">
        <v>14</v>
      </c>
      <c r="R20" s="16">
        <v>2</v>
      </c>
      <c r="S20" s="15">
        <v>11</v>
      </c>
      <c r="T20" s="15" t="s">
        <v>14</v>
      </c>
      <c r="U20" s="16">
        <v>3</v>
      </c>
      <c r="V20" s="15"/>
      <c r="W20" s="15" t="s">
        <v>14</v>
      </c>
      <c r="X20" s="16"/>
      <c r="Y20" s="17"/>
      <c r="Z20" s="15" t="s">
        <v>14</v>
      </c>
      <c r="AA20" s="15"/>
      <c r="AB20" s="21">
        <f t="shared" si="0"/>
        <v>3</v>
      </c>
      <c r="AC20" s="22" t="s">
        <v>14</v>
      </c>
      <c r="AD20" s="23">
        <f t="shared" si="1"/>
        <v>0</v>
      </c>
    </row>
    <row r="21" spans="1:30" s="1" customFormat="1" ht="34.5" customHeight="1" thickBot="1">
      <c r="A21" s="24">
        <v>3</v>
      </c>
      <c r="B21" s="25" t="s">
        <v>0</v>
      </c>
      <c r="C21" s="26">
        <v>1</v>
      </c>
      <c r="D21" s="280" t="str">
        <f>C10</f>
        <v>3 Arne Weber</v>
      </c>
      <c r="E21" s="281"/>
      <c r="F21" s="281"/>
      <c r="G21" s="281"/>
      <c r="H21" s="282"/>
      <c r="I21" s="336" t="str">
        <f>C8</f>
        <v>1 Jonas Dubiel</v>
      </c>
      <c r="J21" s="337"/>
      <c r="K21" s="337"/>
      <c r="L21" s="338"/>
      <c r="M21" s="27">
        <v>8</v>
      </c>
      <c r="N21" s="28" t="s">
        <v>14</v>
      </c>
      <c r="O21" s="29">
        <v>11</v>
      </c>
      <c r="P21" s="28">
        <v>11</v>
      </c>
      <c r="Q21" s="28">
        <v>11</v>
      </c>
      <c r="R21" s="29">
        <v>8</v>
      </c>
      <c r="S21" s="28">
        <v>11</v>
      </c>
      <c r="T21" s="28" t="s">
        <v>14</v>
      </c>
      <c r="U21" s="29">
        <v>8</v>
      </c>
      <c r="V21" s="28">
        <v>7</v>
      </c>
      <c r="W21" s="28" t="s">
        <v>14</v>
      </c>
      <c r="X21" s="29">
        <v>11</v>
      </c>
      <c r="Y21" s="30">
        <v>10</v>
      </c>
      <c r="Z21" s="28" t="s">
        <v>14</v>
      </c>
      <c r="AA21" s="28">
        <v>12</v>
      </c>
      <c r="AB21" s="31">
        <f t="shared" si="0"/>
        <v>2</v>
      </c>
      <c r="AC21" s="32" t="s">
        <v>14</v>
      </c>
      <c r="AD21" s="33">
        <f t="shared" si="1"/>
        <v>3</v>
      </c>
    </row>
    <row r="22" spans="1:30" s="1" customFormat="1" ht="22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s="1" customFormat="1" ht="34.5" customHeight="1">
      <c r="A23" s="276" t="s">
        <v>27</v>
      </c>
      <c r="B23" s="276"/>
      <c r="C23" s="276"/>
      <c r="D23" s="276"/>
      <c r="E23" s="276"/>
      <c r="F23" s="276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s="1" customFormat="1" ht="22.5" customHeight="1" thickBo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s="1" customFormat="1" ht="34.5" customHeight="1" thickBot="1">
      <c r="A25" s="329" t="s">
        <v>2</v>
      </c>
      <c r="B25" s="332"/>
      <c r="C25" s="298" t="s">
        <v>9</v>
      </c>
      <c r="D25" s="299"/>
      <c r="E25" s="299"/>
      <c r="F25" s="300"/>
      <c r="G25" s="299" t="s">
        <v>10</v>
      </c>
      <c r="H25" s="299"/>
      <c r="I25" s="299"/>
      <c r="J25" s="329">
        <v>1</v>
      </c>
      <c r="K25" s="330"/>
      <c r="L25" s="331"/>
      <c r="M25" s="330">
        <v>2</v>
      </c>
      <c r="N25" s="330"/>
      <c r="O25" s="331"/>
      <c r="P25" s="330">
        <v>3</v>
      </c>
      <c r="Q25" s="330"/>
      <c r="R25" s="331"/>
      <c r="S25" s="330">
        <v>4</v>
      </c>
      <c r="T25" s="330"/>
      <c r="U25" s="332"/>
      <c r="V25" s="324" t="s">
        <v>11</v>
      </c>
      <c r="W25" s="325"/>
      <c r="X25" s="326"/>
      <c r="Y25" s="325" t="s">
        <v>12</v>
      </c>
      <c r="Z25" s="325"/>
      <c r="AA25" s="326"/>
      <c r="AB25" s="325" t="s">
        <v>13</v>
      </c>
      <c r="AC25" s="325"/>
      <c r="AD25" s="327"/>
    </row>
    <row r="26" spans="1:30" s="1" customFormat="1" ht="34.5" customHeight="1">
      <c r="A26" s="369">
        <v>1</v>
      </c>
      <c r="B26" s="370"/>
      <c r="C26" s="380" t="str">
        <f>C8</f>
        <v>1 Jonas Dubiel</v>
      </c>
      <c r="D26" s="381"/>
      <c r="E26" s="381"/>
      <c r="F26" s="382"/>
      <c r="G26" s="355" t="str">
        <f>N8</f>
        <v>SV Steinhagen</v>
      </c>
      <c r="H26" s="355"/>
      <c r="I26" s="355"/>
      <c r="J26" s="356"/>
      <c r="K26" s="357"/>
      <c r="L26" s="358"/>
      <c r="M26" s="36">
        <f>AB19</f>
        <v>3</v>
      </c>
      <c r="N26" s="36" t="s">
        <v>14</v>
      </c>
      <c r="O26" s="37">
        <f>AD19</f>
        <v>1</v>
      </c>
      <c r="P26" s="36">
        <f>AD21</f>
        <v>3</v>
      </c>
      <c r="Q26" s="36" t="s">
        <v>14</v>
      </c>
      <c r="R26" s="37">
        <f>AB21</f>
        <v>2</v>
      </c>
      <c r="S26" s="36">
        <f>AB16</f>
        <v>3</v>
      </c>
      <c r="T26" s="36" t="s">
        <v>14</v>
      </c>
      <c r="U26" s="36">
        <f>AD16</f>
        <v>0</v>
      </c>
      <c r="V26" s="38">
        <f>SUM(M26,P26,S26)</f>
        <v>9</v>
      </c>
      <c r="W26" s="12" t="s">
        <v>14</v>
      </c>
      <c r="X26" s="12">
        <f>SUM(O26,R26,U26)</f>
        <v>3</v>
      </c>
      <c r="Y26" s="11">
        <f>SUM(IF(M26&gt;O26,1,0),IF(P26&gt;R26,1,0),IF(S26&gt;U26,1,0))</f>
        <v>3</v>
      </c>
      <c r="Z26" s="12" t="s">
        <v>14</v>
      </c>
      <c r="AA26" s="39">
        <f>SUM(IF(O26&gt;M26,1,0),IF(R26&gt;P26,1,0),IF(U26&gt;S26,1,0))</f>
        <v>0</v>
      </c>
      <c r="AB26" s="322">
        <v>1</v>
      </c>
      <c r="AC26" s="322"/>
      <c r="AD26" s="323"/>
    </row>
    <row r="27" spans="1:30" s="1" customFormat="1" ht="34.5" customHeight="1">
      <c r="A27" s="371">
        <v>2</v>
      </c>
      <c r="B27" s="372"/>
      <c r="C27" s="366" t="str">
        <f>C9</f>
        <v>2 Lennart Beier</v>
      </c>
      <c r="D27" s="367"/>
      <c r="E27" s="367"/>
      <c r="F27" s="368"/>
      <c r="G27" s="362" t="str">
        <f>N9</f>
        <v>TSV 1860 Stralsund</v>
      </c>
      <c r="H27" s="362"/>
      <c r="I27" s="362"/>
      <c r="J27" s="41">
        <f>AD19</f>
        <v>1</v>
      </c>
      <c r="K27" s="22" t="s">
        <v>14</v>
      </c>
      <c r="L27" s="42">
        <f>AB19</f>
        <v>3</v>
      </c>
      <c r="M27" s="312"/>
      <c r="N27" s="313"/>
      <c r="O27" s="314"/>
      <c r="P27" s="22">
        <f>AB17</f>
        <v>2</v>
      </c>
      <c r="Q27" s="22" t="s">
        <v>14</v>
      </c>
      <c r="R27" s="42">
        <f>AD17</f>
        <v>3</v>
      </c>
      <c r="S27" s="22">
        <f>AB20</f>
        <v>3</v>
      </c>
      <c r="T27" s="22" t="s">
        <v>14</v>
      </c>
      <c r="U27" s="22">
        <f>AD20</f>
        <v>0</v>
      </c>
      <c r="V27" s="43">
        <f>SUM(J27,P27,S27)</f>
        <v>6</v>
      </c>
      <c r="W27" s="19" t="s">
        <v>14</v>
      </c>
      <c r="X27" s="19">
        <f>SUM(L27,R27,U27)</f>
        <v>6</v>
      </c>
      <c r="Y27" s="18">
        <f>SUM(IF(J27&gt;L27,1,0),IF(P27&gt;R27,1,0),IF(S27&gt;U27,1,0))</f>
        <v>1</v>
      </c>
      <c r="Z27" s="19" t="s">
        <v>14</v>
      </c>
      <c r="AA27" s="44">
        <f>SUM(IF(L27&gt;J27,1,0),IF(R27&gt;P27,1,0),IF(U27&gt;S27,1,0))</f>
        <v>2</v>
      </c>
      <c r="AB27" s="283">
        <v>3</v>
      </c>
      <c r="AC27" s="283"/>
      <c r="AD27" s="284"/>
    </row>
    <row r="28" spans="1:30" s="1" customFormat="1" ht="34.5" customHeight="1">
      <c r="A28" s="371">
        <v>3</v>
      </c>
      <c r="B28" s="372"/>
      <c r="C28" s="366" t="str">
        <f>C10</f>
        <v>3 Arne Weber</v>
      </c>
      <c r="D28" s="367"/>
      <c r="E28" s="367"/>
      <c r="F28" s="368"/>
      <c r="G28" s="362" t="str">
        <f>N10</f>
        <v>TSV 1860 Stralsund</v>
      </c>
      <c r="H28" s="362"/>
      <c r="I28" s="362"/>
      <c r="J28" s="41">
        <f>AB21</f>
        <v>2</v>
      </c>
      <c r="K28" s="22" t="s">
        <v>14</v>
      </c>
      <c r="L28" s="42">
        <f>AD21</f>
        <v>3</v>
      </c>
      <c r="M28" s="22">
        <f>AD17</f>
        <v>3</v>
      </c>
      <c r="N28" s="22" t="s">
        <v>14</v>
      </c>
      <c r="O28" s="42">
        <f>AB17</f>
        <v>2</v>
      </c>
      <c r="P28" s="312"/>
      <c r="Q28" s="313"/>
      <c r="R28" s="314"/>
      <c r="S28" s="22">
        <f>AD18</f>
        <v>3</v>
      </c>
      <c r="T28" s="22" t="s">
        <v>14</v>
      </c>
      <c r="U28" s="22">
        <f>AB18</f>
        <v>0</v>
      </c>
      <c r="V28" s="41">
        <f>SUM(M28,J28,S28)</f>
        <v>8</v>
      </c>
      <c r="W28" s="22" t="s">
        <v>14</v>
      </c>
      <c r="X28" s="22">
        <f>SUM(O28,L28,U28)</f>
        <v>5</v>
      </c>
      <c r="Y28" s="18">
        <f>SUM(IF(M28&gt;O28,1,0),IF(J28&gt;L28,1,0),IF(S28&gt;U28,1,0))</f>
        <v>2</v>
      </c>
      <c r="Z28" s="19" t="s">
        <v>14</v>
      </c>
      <c r="AA28" s="44">
        <f>SUM(IF(O28&gt;M28,1,0),IF(L28&gt;J28,1,0),IF(U28&gt;S28,1,0))</f>
        <v>1</v>
      </c>
      <c r="AB28" s="283">
        <v>2</v>
      </c>
      <c r="AC28" s="283"/>
      <c r="AD28" s="284"/>
    </row>
    <row r="29" spans="1:30" s="1" customFormat="1" ht="34.5" customHeight="1" thickBot="1">
      <c r="A29" s="378">
        <v>4</v>
      </c>
      <c r="B29" s="379"/>
      <c r="C29" s="359" t="str">
        <f>C11</f>
        <v>4 Niklas Ollick</v>
      </c>
      <c r="D29" s="360"/>
      <c r="E29" s="360"/>
      <c r="F29" s="361"/>
      <c r="G29" s="373" t="str">
        <f>N11</f>
        <v>TSV 1860 Stralsund</v>
      </c>
      <c r="H29" s="373"/>
      <c r="I29" s="373"/>
      <c r="J29" s="46">
        <f>AD16</f>
        <v>0</v>
      </c>
      <c r="K29" s="32" t="s">
        <v>14</v>
      </c>
      <c r="L29" s="47">
        <f>AB16</f>
        <v>3</v>
      </c>
      <c r="M29" s="32">
        <f>AD20</f>
        <v>0</v>
      </c>
      <c r="N29" s="32" t="s">
        <v>14</v>
      </c>
      <c r="O29" s="47">
        <f>AB20</f>
        <v>3</v>
      </c>
      <c r="P29" s="32">
        <f>AB18</f>
        <v>0</v>
      </c>
      <c r="Q29" s="32" t="s">
        <v>14</v>
      </c>
      <c r="R29" s="47">
        <f>AD18</f>
        <v>3</v>
      </c>
      <c r="S29" s="315"/>
      <c r="T29" s="316"/>
      <c r="U29" s="316"/>
      <c r="V29" s="46">
        <f>SUM(M29,P29,J29)</f>
        <v>0</v>
      </c>
      <c r="W29" s="32" t="s">
        <v>14</v>
      </c>
      <c r="X29" s="32">
        <f>SUM(O29,R29,L29)</f>
        <v>9</v>
      </c>
      <c r="Y29" s="31">
        <f>SUM(IF(M29&gt;O29,1,0),IF(P29&gt;R29,1,0),IF(J29&gt;L29,1,0))</f>
        <v>0</v>
      </c>
      <c r="Z29" s="32" t="s">
        <v>14</v>
      </c>
      <c r="AA29" s="47">
        <f>SUM(IF(O29&gt;M29,1,0),IF(R29&gt;P29,1,0),IF(L29&gt;J29,1,0))</f>
        <v>3</v>
      </c>
      <c r="AB29" s="285">
        <v>4</v>
      </c>
      <c r="AC29" s="285"/>
      <c r="AD29" s="286"/>
    </row>
    <row r="30" spans="1:30" s="1" customFormat="1" ht="34.5" customHeight="1">
      <c r="A30" s="48"/>
      <c r="B30" s="48"/>
      <c r="C30" s="49"/>
      <c r="D30" s="49"/>
      <c r="E30" s="49"/>
      <c r="F30" s="49"/>
      <c r="G30" s="50"/>
      <c r="H30" s="50"/>
      <c r="I30" s="50"/>
      <c r="J30" s="51"/>
      <c r="K30" s="51"/>
      <c r="L30" s="51"/>
      <c r="M30" s="51"/>
      <c r="N30" s="51"/>
      <c r="O30" s="51"/>
      <c r="P30" s="51"/>
      <c r="Q30" s="51"/>
      <c r="R30" s="51"/>
      <c r="S30" s="48"/>
      <c r="T30" s="48"/>
      <c r="U30" s="48"/>
      <c r="V30" s="51"/>
      <c r="W30" s="51"/>
      <c r="X30" s="51"/>
      <c r="Y30" s="51"/>
      <c r="Z30" s="51"/>
      <c r="AA30" s="51"/>
      <c r="AB30" s="51"/>
      <c r="AC30" s="51"/>
      <c r="AD30" s="51"/>
    </row>
    <row r="31" spans="1:30" s="1" customFormat="1" ht="34.5" customHeight="1" thickBo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 s="1" customFormat="1" ht="34.5" customHeight="1">
      <c r="A32" s="276" t="s">
        <v>15</v>
      </c>
      <c r="B32" s="276"/>
      <c r="C32" s="276"/>
      <c r="D32" s="277"/>
      <c r="E32" s="35" t="s">
        <v>16</v>
      </c>
      <c r="F32" s="347" t="str">
        <f>IF(AB26=1,C26,IF(AB27=1,C27,IF(AB28=1,C28,IF(AB29=1,C29,))))</f>
        <v>1 Jonas Dubiel</v>
      </c>
      <c r="G32" s="294"/>
      <c r="H32" s="294"/>
      <c r="I32" s="294"/>
      <c r="J32" s="348"/>
      <c r="K32" s="294" t="str">
        <f>IF(AB26=1,G26,IF(AB27=1,G27,IF(AB28=1,G28,IF(AB29=1,G29,))))</f>
        <v>SV Steinhagen</v>
      </c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5"/>
      <c r="Y32" s="12">
        <f>IF(AB26=1,Y26,IF(AB27=1,Y27,IF(AB28=1,Y28,IF(AB29=1,Y29,))))</f>
        <v>3</v>
      </c>
      <c r="Z32" s="12" t="s">
        <v>14</v>
      </c>
      <c r="AA32" s="39">
        <f>IF(AB26=1,AA26,IF(AB27=1,AA27,IF(AB28=1,AA28,IF(AB29=1,AA29,))))</f>
        <v>0</v>
      </c>
      <c r="AB32" s="11">
        <f>IF(AB26=1,V26,IF(AB27=1,V27,IF(AB28=1,V28,IF(AB29=1,V29,))))</f>
        <v>9</v>
      </c>
      <c r="AC32" s="12" t="s">
        <v>14</v>
      </c>
      <c r="AD32" s="13">
        <f>IF(AB26=1,X26,IF(AB27=1,X27,IF(AB28=1,X28,IF(AB29=1,X29,))))</f>
        <v>3</v>
      </c>
    </row>
    <row r="33" spans="1:30" s="1" customFormat="1" ht="34.5" customHeight="1">
      <c r="A33" s="34"/>
      <c r="B33" s="34"/>
      <c r="C33" s="34"/>
      <c r="D33" s="34"/>
      <c r="E33" s="52" t="s">
        <v>17</v>
      </c>
      <c r="F33" s="349" t="str">
        <f>IF(AB26=2,C26,IF(AB27=2,C27,IF(AB28=2,C28,IF(AB29=2,C29,))))</f>
        <v>3 Arne Weber</v>
      </c>
      <c r="G33" s="296"/>
      <c r="H33" s="296"/>
      <c r="I33" s="296"/>
      <c r="J33" s="350"/>
      <c r="K33" s="296" t="str">
        <f>IF(AB26=2,G26,IF(AB27=2,G27,IF(AB28=2,G28,IF(AB29=2,G29,))))</f>
        <v>TSV 1860 Stralsund</v>
      </c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7"/>
      <c r="Y33" s="19">
        <f>IF(AB26=2,Y26,IF(AB27=2,Y27,IF(AB28=2,Y28,IF(AB29=2,Y29,))))</f>
        <v>2</v>
      </c>
      <c r="Z33" s="19" t="s">
        <v>14</v>
      </c>
      <c r="AA33" s="44">
        <f>IF(AB26=2,AA26,IF(AB27=2,AA27,IF(AB28=2,AA28,IF(AB29=2,AA29,))))</f>
        <v>1</v>
      </c>
      <c r="AB33" s="18">
        <f>IF(AB26=2,V26,IF(AB27=2,V27,IF(AB28=2,V28,IF(AB29=2,V29,))))</f>
        <v>8</v>
      </c>
      <c r="AC33" s="19" t="s">
        <v>14</v>
      </c>
      <c r="AD33" s="20">
        <f>IF(AB26=2,X26,IF(AB27=2,X27,IF(AB28=2,X28,IF(AB29=2,X29,))))</f>
        <v>5</v>
      </c>
    </row>
    <row r="34" spans="1:30" s="1" customFormat="1" ht="34.5" customHeight="1">
      <c r="A34" s="34"/>
      <c r="B34" s="34"/>
      <c r="C34" s="34"/>
      <c r="D34" s="34"/>
      <c r="E34" s="40" t="s">
        <v>18</v>
      </c>
      <c r="F34" s="351" t="str">
        <f>IF(AB26=3,C26,IF(AB27=3,C27,IF(AB28=3,C28,IF(AB29=3,C29,))))</f>
        <v>2 Lennart Beier</v>
      </c>
      <c r="G34" s="307"/>
      <c r="H34" s="307"/>
      <c r="I34" s="307"/>
      <c r="J34" s="352"/>
      <c r="K34" s="307" t="str">
        <f>IF(AB26=3,G26,IF(AB27=3,G27,IF(AB28=3,G28,IF(AB29=3,G29,))))</f>
        <v>TSV 1860 Stralsund</v>
      </c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8"/>
      <c r="Y34" s="22">
        <f>IF(AB26=3,Y26,IF(AB27=3,Y27,IF(AB28=3,Y28,IF(AB29=3,Y29,))))</f>
        <v>1</v>
      </c>
      <c r="Z34" s="22" t="s">
        <v>14</v>
      </c>
      <c r="AA34" s="42">
        <f>IF(AB26=3,AA26,IF(AB27=3,AA27,IF(AB28=3,AA28,IF(AB29=3,AA29,))))</f>
        <v>2</v>
      </c>
      <c r="AB34" s="21">
        <f>IF(AB26=3,V26,IF(AB27=3,V27,IF(AB28=3,V28,IF(AB29=3,V29,))))</f>
        <v>6</v>
      </c>
      <c r="AC34" s="22" t="s">
        <v>14</v>
      </c>
      <c r="AD34" s="23">
        <f>IF(AB26=3,X26,IF(AB27=3,X27,IF(AB28=3,X28,IF(AB29=3,X29,))))</f>
        <v>6</v>
      </c>
    </row>
    <row r="35" spans="1:30" s="1" customFormat="1" ht="34.5" customHeight="1" thickBot="1">
      <c r="A35" s="34"/>
      <c r="B35" s="34"/>
      <c r="C35" s="34"/>
      <c r="D35" s="34"/>
      <c r="E35" s="45" t="s">
        <v>19</v>
      </c>
      <c r="F35" s="353" t="str">
        <f>IF(AB26=4,C26,IF(AB27=4,C27,IF(AB28=4,C28,IF(AB29=4,C29,))))</f>
        <v>4 Niklas Ollick</v>
      </c>
      <c r="G35" s="310"/>
      <c r="H35" s="310"/>
      <c r="I35" s="310"/>
      <c r="J35" s="354"/>
      <c r="K35" s="309" t="str">
        <f>IF(AB26=4,G26,IF(AB27=4,G27,IF(AB28=4,G28,IF(AB29=4,G29,))))</f>
        <v>TSV 1860 Stralsund</v>
      </c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1"/>
      <c r="Y35" s="32">
        <f>IF(AB26=4,Y26,IF(AB27=4,Y27,IF(AB28=4,Y28,IF(AB29=4,Y29,))))</f>
        <v>0</v>
      </c>
      <c r="Z35" s="32" t="s">
        <v>14</v>
      </c>
      <c r="AA35" s="47">
        <f>IF(AB26=4,AA26,IF(AB27=4,AA27,IF(AB28=4,AA28,IF(AB29=4,AA29,))))</f>
        <v>3</v>
      </c>
      <c r="AB35" s="31">
        <f>IF(AB26=4,V26,IF(AB27=4,V27,IF(AB28=4,V28,IF(AB29=4,V29,))))</f>
        <v>0</v>
      </c>
      <c r="AC35" s="32" t="s">
        <v>14</v>
      </c>
      <c r="AD35" s="33">
        <f>IF(AB26=4,X26,IF(AB27=4,X27,IF(AB28=4,X28,IF(AB29=4,X29,))))</f>
        <v>9</v>
      </c>
    </row>
    <row r="36" spans="1:30" s="1" customFormat="1" ht="34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:30" s="1" customFormat="1" ht="34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1:30" s="1" customFormat="1" ht="34.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="1" customFormat="1" ht="34.5" customHeight="1"/>
    <row r="40" s="1" customFormat="1" ht="34.5" customHeight="1"/>
  </sheetData>
  <sheetProtection/>
  <mergeCells count="90">
    <mergeCell ref="A1:E1"/>
    <mergeCell ref="F1:R1"/>
    <mergeCell ref="S1:V1"/>
    <mergeCell ref="W1:AD1"/>
    <mergeCell ref="A2:E2"/>
    <mergeCell ref="F2:R2"/>
    <mergeCell ref="S2:V2"/>
    <mergeCell ref="W2:AD2"/>
    <mergeCell ref="A3:E3"/>
    <mergeCell ref="F3:R3"/>
    <mergeCell ref="S3:V3"/>
    <mergeCell ref="W3:AD3"/>
    <mergeCell ref="A5:F5"/>
    <mergeCell ref="A7:B7"/>
    <mergeCell ref="C7:M7"/>
    <mergeCell ref="N7:AD7"/>
    <mergeCell ref="A8:B8"/>
    <mergeCell ref="C8:M8"/>
    <mergeCell ref="N8:AD8"/>
    <mergeCell ref="A9:B9"/>
    <mergeCell ref="C9:M9"/>
    <mergeCell ref="N9:AD9"/>
    <mergeCell ref="A10:B10"/>
    <mergeCell ref="C10:M10"/>
    <mergeCell ref="N10:AD10"/>
    <mergeCell ref="A11:B11"/>
    <mergeCell ref="C11:M11"/>
    <mergeCell ref="N11:AD11"/>
    <mergeCell ref="A13:F13"/>
    <mergeCell ref="A15:C15"/>
    <mergeCell ref="D15:H15"/>
    <mergeCell ref="I15:L15"/>
    <mergeCell ref="M15:O15"/>
    <mergeCell ref="P15:R15"/>
    <mergeCell ref="S15:U15"/>
    <mergeCell ref="V15:X15"/>
    <mergeCell ref="Y15:AA15"/>
    <mergeCell ref="AB15:AD15"/>
    <mergeCell ref="D16:H16"/>
    <mergeCell ref="I16:L16"/>
    <mergeCell ref="D17:H17"/>
    <mergeCell ref="I17:L17"/>
    <mergeCell ref="D18:H18"/>
    <mergeCell ref="I18:L18"/>
    <mergeCell ref="D19:H19"/>
    <mergeCell ref="I19:L19"/>
    <mergeCell ref="D20:H20"/>
    <mergeCell ref="I20:L20"/>
    <mergeCell ref="D21:H21"/>
    <mergeCell ref="I21:L21"/>
    <mergeCell ref="A23:F23"/>
    <mergeCell ref="A25:B25"/>
    <mergeCell ref="C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26:B26"/>
    <mergeCell ref="C26:F26"/>
    <mergeCell ref="G26:I26"/>
    <mergeCell ref="J26:L26"/>
    <mergeCell ref="AB26:AD26"/>
    <mergeCell ref="A27:B27"/>
    <mergeCell ref="C27:F27"/>
    <mergeCell ref="G27:I27"/>
    <mergeCell ref="M27:O27"/>
    <mergeCell ref="AB27:AD27"/>
    <mergeCell ref="A28:B28"/>
    <mergeCell ref="C28:F28"/>
    <mergeCell ref="G28:I28"/>
    <mergeCell ref="P28:R28"/>
    <mergeCell ref="AB28:AD28"/>
    <mergeCell ref="A29:B29"/>
    <mergeCell ref="C29:F29"/>
    <mergeCell ref="G29:I29"/>
    <mergeCell ref="S29:U29"/>
    <mergeCell ref="AB29:AD29"/>
    <mergeCell ref="F35:J35"/>
    <mergeCell ref="K35:X35"/>
    <mergeCell ref="A32:D32"/>
    <mergeCell ref="F32:J32"/>
    <mergeCell ref="K32:X32"/>
    <mergeCell ref="F33:J33"/>
    <mergeCell ref="K33:X33"/>
    <mergeCell ref="F34:J34"/>
    <mergeCell ref="K34:X34"/>
  </mergeCells>
  <printOptions/>
  <pageMargins left="0.787401575" right="0.787401575" top="0.984251969" bottom="0.984251969" header="0.4921259845" footer="0.4921259845"/>
  <pageSetup fitToHeight="1" fitToWidth="1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4"/>
  <sheetViews>
    <sheetView zoomScale="50" zoomScaleNormal="50" zoomScalePageLayoutView="0" workbookViewId="0" topLeftCell="A1">
      <selection activeCell="H14" sqref="H14"/>
    </sheetView>
  </sheetViews>
  <sheetFormatPr defaultColWidth="11.421875" defaultRowHeight="12.75"/>
  <cols>
    <col min="1" max="1" width="4.28125" style="53" customWidth="1"/>
    <col min="2" max="2" width="2.421875" style="53" customWidth="1"/>
    <col min="3" max="4" width="4.28125" style="53" customWidth="1"/>
    <col min="5" max="5" width="4.8515625" style="53" customWidth="1"/>
    <col min="6" max="6" width="11.7109375" style="53" customWidth="1"/>
    <col min="7" max="8" width="4.28125" style="53" customWidth="1"/>
    <col min="9" max="9" width="16.421875" style="53" customWidth="1"/>
    <col min="10" max="10" width="4.28125" style="53" customWidth="1"/>
    <col min="11" max="11" width="2.140625" style="53" customWidth="1"/>
    <col min="12" max="13" width="4.28125" style="53" customWidth="1"/>
    <col min="14" max="14" width="2.140625" style="53" customWidth="1"/>
    <col min="15" max="16" width="4.28125" style="53" customWidth="1"/>
    <col min="17" max="17" width="2.140625" style="53" customWidth="1"/>
    <col min="18" max="19" width="4.28125" style="53" customWidth="1"/>
    <col min="20" max="20" width="2.140625" style="53" customWidth="1"/>
    <col min="21" max="22" width="4.28125" style="53" customWidth="1"/>
    <col min="23" max="23" width="2.140625" style="53" customWidth="1"/>
    <col min="24" max="24" width="4.28125" style="53" customWidth="1"/>
    <col min="25" max="25" width="5.421875" style="53" customWidth="1"/>
    <col min="26" max="26" width="2.140625" style="53" customWidth="1"/>
    <col min="27" max="28" width="5.421875" style="53" customWidth="1"/>
    <col min="29" max="29" width="2.140625" style="53" customWidth="1"/>
    <col min="30" max="30" width="5.421875" style="53" customWidth="1"/>
    <col min="31" max="31" width="5.00390625" style="53" customWidth="1"/>
    <col min="32" max="32" width="2.140625" style="53" customWidth="1"/>
    <col min="33" max="33" width="4.8515625" style="53" customWidth="1"/>
    <col min="34" max="34" width="8.8515625" style="53" customWidth="1"/>
    <col min="35" max="16384" width="11.421875" style="53" customWidth="1"/>
  </cols>
  <sheetData>
    <row r="1" spans="1:30" s="1" customFormat="1" ht="25.5" customHeight="1">
      <c r="A1" s="341" t="s">
        <v>20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 t="s">
        <v>22</v>
      </c>
      <c r="T1" s="341"/>
      <c r="U1" s="341"/>
      <c r="V1" s="341"/>
      <c r="W1" s="293"/>
      <c r="X1" s="293"/>
      <c r="Y1" s="293"/>
      <c r="Z1" s="293"/>
      <c r="AA1" s="293"/>
      <c r="AB1" s="293"/>
      <c r="AC1" s="293"/>
      <c r="AD1" s="293"/>
    </row>
    <row r="2" spans="1:30" s="1" customFormat="1" ht="25.5" customHeight="1">
      <c r="A2" s="419" t="s">
        <v>21</v>
      </c>
      <c r="B2" s="419"/>
      <c r="C2" s="419"/>
      <c r="D2" s="419"/>
      <c r="E2" s="419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 t="s">
        <v>23</v>
      </c>
      <c r="T2" s="342"/>
      <c r="U2" s="342"/>
      <c r="V2" s="342"/>
      <c r="W2" s="279"/>
      <c r="X2" s="279"/>
      <c r="Y2" s="279"/>
      <c r="Z2" s="279"/>
      <c r="AA2" s="279"/>
      <c r="AB2" s="279"/>
      <c r="AC2" s="279"/>
      <c r="AD2" s="279"/>
    </row>
    <row r="3" spans="1:30" s="1" customFormat="1" ht="25.5" customHeight="1">
      <c r="A3" s="342" t="s">
        <v>25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 t="s">
        <v>24</v>
      </c>
      <c r="T3" s="342"/>
      <c r="U3" s="342"/>
      <c r="V3" s="342"/>
      <c r="W3" s="279"/>
      <c r="X3" s="279"/>
      <c r="Y3" s="279"/>
      <c r="Z3" s="279"/>
      <c r="AA3" s="279"/>
      <c r="AB3" s="279"/>
      <c r="AC3" s="279"/>
      <c r="AD3" s="279"/>
    </row>
    <row r="4" spans="1:30" s="1" customFormat="1" ht="10.5" customHeight="1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"/>
      <c r="T4" s="2"/>
      <c r="U4" s="2"/>
      <c r="V4" s="2"/>
      <c r="W4" s="3"/>
      <c r="X4" s="3"/>
      <c r="Y4" s="3"/>
      <c r="Z4" s="3"/>
      <c r="AA4" s="3"/>
      <c r="AB4" s="3"/>
      <c r="AC4" s="3"/>
      <c r="AD4" s="3"/>
    </row>
    <row r="5" spans="1:30" s="1" customFormat="1" ht="34.5" customHeight="1">
      <c r="A5" s="278" t="s">
        <v>28</v>
      </c>
      <c r="B5" s="278"/>
      <c r="C5" s="278"/>
      <c r="D5" s="278"/>
      <c r="E5" s="278"/>
      <c r="F5" s="27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"/>
      <c r="T5" s="2"/>
      <c r="U5" s="2"/>
      <c r="V5" s="2"/>
      <c r="W5" s="3"/>
      <c r="X5" s="3"/>
      <c r="Y5" s="3"/>
      <c r="Z5" s="3"/>
      <c r="AA5" s="3"/>
      <c r="AB5" s="3"/>
      <c r="AC5" s="3"/>
      <c r="AD5" s="3"/>
    </row>
    <row r="6" s="1" customFormat="1" ht="10.5" customHeight="1" thickBot="1"/>
    <row r="7" spans="1:30" s="1" customFormat="1" ht="34.5" customHeight="1" thickBot="1">
      <c r="A7" s="411" t="s">
        <v>2</v>
      </c>
      <c r="B7" s="412"/>
      <c r="C7" s="346" t="s">
        <v>9</v>
      </c>
      <c r="D7" s="346"/>
      <c r="E7" s="346"/>
      <c r="F7" s="344"/>
      <c r="G7" s="344"/>
      <c r="H7" s="344"/>
      <c r="I7" s="344"/>
      <c r="J7" s="344"/>
      <c r="K7" s="344"/>
      <c r="L7" s="344"/>
      <c r="M7" s="344"/>
      <c r="N7" s="344" t="s">
        <v>10</v>
      </c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5"/>
    </row>
    <row r="8" spans="1:30" s="1" customFormat="1" ht="34.5" customHeight="1">
      <c r="A8" s="374">
        <v>1</v>
      </c>
      <c r="B8" s="375"/>
      <c r="C8" s="287"/>
      <c r="D8" s="288"/>
      <c r="E8" s="288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343"/>
    </row>
    <row r="9" spans="1:30" s="1" customFormat="1" ht="34.5" customHeight="1">
      <c r="A9" s="376">
        <v>2</v>
      </c>
      <c r="B9" s="377"/>
      <c r="C9" s="290"/>
      <c r="D9" s="291"/>
      <c r="E9" s="291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321"/>
    </row>
    <row r="10" spans="1:30" s="1" customFormat="1" ht="34.5" customHeight="1">
      <c r="A10" s="376">
        <v>3</v>
      </c>
      <c r="B10" s="377"/>
      <c r="C10" s="290"/>
      <c r="D10" s="291"/>
      <c r="E10" s="291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321"/>
    </row>
    <row r="11" spans="1:30" s="1" customFormat="1" ht="34.5" customHeight="1">
      <c r="A11" s="448">
        <v>4</v>
      </c>
      <c r="B11" s="449"/>
      <c r="C11" s="438"/>
      <c r="D11" s="432"/>
      <c r="E11" s="432"/>
      <c r="F11" s="432"/>
      <c r="G11" s="432"/>
      <c r="H11" s="432"/>
      <c r="I11" s="432"/>
      <c r="J11" s="432"/>
      <c r="K11" s="432"/>
      <c r="L11" s="432"/>
      <c r="M11" s="439"/>
      <c r="N11" s="431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3"/>
    </row>
    <row r="12" spans="1:30" s="1" customFormat="1" ht="34.5" customHeight="1" thickBot="1">
      <c r="A12" s="450">
        <v>5</v>
      </c>
      <c r="B12" s="451"/>
      <c r="C12" s="440"/>
      <c r="D12" s="417"/>
      <c r="E12" s="417"/>
      <c r="F12" s="417"/>
      <c r="G12" s="417"/>
      <c r="H12" s="417"/>
      <c r="I12" s="417"/>
      <c r="J12" s="417"/>
      <c r="K12" s="417"/>
      <c r="L12" s="417"/>
      <c r="M12" s="441"/>
      <c r="N12" s="416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8"/>
    </row>
    <row r="13" s="1" customFormat="1" ht="10.5" customHeight="1"/>
    <row r="14" spans="1:8" s="1" customFormat="1" ht="34.5" customHeight="1">
      <c r="A14" s="278" t="s">
        <v>26</v>
      </c>
      <c r="B14" s="278"/>
      <c r="C14" s="278"/>
      <c r="D14" s="278"/>
      <c r="E14" s="278"/>
      <c r="F14" s="278"/>
      <c r="H14" s="135" t="s">
        <v>30</v>
      </c>
    </row>
    <row r="15" s="1" customFormat="1" ht="10.5" customHeight="1" thickBot="1"/>
    <row r="16" spans="1:30" s="1" customFormat="1" ht="34.5" customHeight="1" thickBot="1">
      <c r="A16" s="329" t="s">
        <v>1</v>
      </c>
      <c r="B16" s="330"/>
      <c r="C16" s="332"/>
      <c r="D16" s="298" t="s">
        <v>3</v>
      </c>
      <c r="E16" s="299"/>
      <c r="F16" s="299"/>
      <c r="G16" s="299"/>
      <c r="H16" s="300"/>
      <c r="I16" s="339" t="s">
        <v>3</v>
      </c>
      <c r="J16" s="299"/>
      <c r="K16" s="299"/>
      <c r="L16" s="340"/>
      <c r="M16" s="329" t="s">
        <v>4</v>
      </c>
      <c r="N16" s="330"/>
      <c r="O16" s="331"/>
      <c r="P16" s="330" t="s">
        <v>5</v>
      </c>
      <c r="Q16" s="330"/>
      <c r="R16" s="331"/>
      <c r="S16" s="330" t="s">
        <v>6</v>
      </c>
      <c r="T16" s="330"/>
      <c r="U16" s="331"/>
      <c r="V16" s="330" t="s">
        <v>7</v>
      </c>
      <c r="W16" s="330"/>
      <c r="X16" s="331"/>
      <c r="Y16" s="452" t="s">
        <v>8</v>
      </c>
      <c r="Z16" s="330"/>
      <c r="AA16" s="331"/>
      <c r="AB16" s="330" t="s">
        <v>11</v>
      </c>
      <c r="AC16" s="330"/>
      <c r="AD16" s="332"/>
    </row>
    <row r="17" spans="1:35" s="1" customFormat="1" ht="34.5" customHeight="1">
      <c r="A17" s="4">
        <v>5</v>
      </c>
      <c r="B17" s="5" t="s">
        <v>0</v>
      </c>
      <c r="C17" s="6">
        <v>2</v>
      </c>
      <c r="D17" s="423">
        <f>C12</f>
        <v>0</v>
      </c>
      <c r="E17" s="424"/>
      <c r="F17" s="424"/>
      <c r="G17" s="424"/>
      <c r="H17" s="425"/>
      <c r="I17" s="413">
        <f>C9</f>
        <v>0</v>
      </c>
      <c r="J17" s="414"/>
      <c r="K17" s="414"/>
      <c r="L17" s="415"/>
      <c r="M17" s="134"/>
      <c r="N17" s="131" t="s">
        <v>14</v>
      </c>
      <c r="O17" s="133"/>
      <c r="P17" s="131"/>
      <c r="Q17" s="131" t="s">
        <v>14</v>
      </c>
      <c r="R17" s="133"/>
      <c r="S17" s="131"/>
      <c r="T17" s="131" t="s">
        <v>14</v>
      </c>
      <c r="U17" s="133"/>
      <c r="V17" s="131"/>
      <c r="W17" s="131" t="s">
        <v>14</v>
      </c>
      <c r="X17" s="133"/>
      <c r="Y17" s="132"/>
      <c r="Z17" s="131" t="s">
        <v>14</v>
      </c>
      <c r="AA17" s="131"/>
      <c r="AB17" s="63">
        <f aca="true" t="shared" si="0" ref="AB17:AB26">SUM(IF(M17&gt;O17,1,0),IF(P17&gt;R17,1,0),IF(S17&gt;U17,1,0),IF(V17&gt;X17,1,0),IF(Y17&gt;AA17,1,0))</f>
        <v>0</v>
      </c>
      <c r="AC17" s="130" t="s">
        <v>14</v>
      </c>
      <c r="AD17" s="61">
        <f aca="true" t="shared" si="1" ref="AD17:AD26">SUM(IF(O17&gt;M17,1,0),IF(R17&gt;P17,1,0),IF(U17&gt;S17,1,0),IF(X17&gt;V17,1,0),IF(AA17&gt;Y17,1,0))</f>
        <v>0</v>
      </c>
      <c r="AE17" s="55"/>
      <c r="AF17" s="55"/>
      <c r="AG17" s="55"/>
      <c r="AH17" s="55"/>
      <c r="AI17" s="55"/>
    </row>
    <row r="18" spans="1:35" s="1" customFormat="1" ht="34.5" customHeight="1">
      <c r="A18" s="4">
        <v>4</v>
      </c>
      <c r="B18" s="5" t="s">
        <v>0</v>
      </c>
      <c r="C18" s="6">
        <v>3</v>
      </c>
      <c r="D18" s="423">
        <f>C11</f>
        <v>0</v>
      </c>
      <c r="E18" s="424"/>
      <c r="F18" s="424"/>
      <c r="G18" s="424"/>
      <c r="H18" s="425"/>
      <c r="I18" s="413">
        <f>C10</f>
        <v>0</v>
      </c>
      <c r="J18" s="414"/>
      <c r="K18" s="414"/>
      <c r="L18" s="415"/>
      <c r="M18" s="134"/>
      <c r="N18" s="131" t="s">
        <v>14</v>
      </c>
      <c r="O18" s="133"/>
      <c r="P18" s="131"/>
      <c r="Q18" s="131" t="s">
        <v>14</v>
      </c>
      <c r="R18" s="133"/>
      <c r="S18" s="131"/>
      <c r="T18" s="131" t="s">
        <v>14</v>
      </c>
      <c r="U18" s="133"/>
      <c r="V18" s="131"/>
      <c r="W18" s="131" t="s">
        <v>14</v>
      </c>
      <c r="X18" s="133"/>
      <c r="Y18" s="132"/>
      <c r="Z18" s="131" t="s">
        <v>14</v>
      </c>
      <c r="AA18" s="131"/>
      <c r="AB18" s="63">
        <f t="shared" si="0"/>
        <v>0</v>
      </c>
      <c r="AC18" s="130" t="s">
        <v>14</v>
      </c>
      <c r="AD18" s="61">
        <f t="shared" si="1"/>
        <v>0</v>
      </c>
      <c r="AE18" s="55"/>
      <c r="AF18" s="55"/>
      <c r="AG18" s="55"/>
      <c r="AH18" s="55"/>
      <c r="AI18" s="55"/>
    </row>
    <row r="19" spans="1:35" s="1" customFormat="1" ht="34.5" customHeight="1">
      <c r="A19" s="4">
        <v>2</v>
      </c>
      <c r="B19" s="5" t="s">
        <v>0</v>
      </c>
      <c r="C19" s="6">
        <v>1</v>
      </c>
      <c r="D19" s="423">
        <f>C9</f>
        <v>0</v>
      </c>
      <c r="E19" s="424"/>
      <c r="F19" s="424"/>
      <c r="G19" s="424"/>
      <c r="H19" s="425"/>
      <c r="I19" s="426">
        <f>C8</f>
        <v>0</v>
      </c>
      <c r="J19" s="424"/>
      <c r="K19" s="424"/>
      <c r="L19" s="427"/>
      <c r="M19" s="134"/>
      <c r="N19" s="131" t="s">
        <v>14</v>
      </c>
      <c r="O19" s="133"/>
      <c r="P19" s="131"/>
      <c r="Q19" s="131" t="s">
        <v>14</v>
      </c>
      <c r="R19" s="133"/>
      <c r="S19" s="131"/>
      <c r="T19" s="131" t="s">
        <v>14</v>
      </c>
      <c r="U19" s="133"/>
      <c r="V19" s="131"/>
      <c r="W19" s="131" t="s">
        <v>14</v>
      </c>
      <c r="X19" s="133"/>
      <c r="Y19" s="132"/>
      <c r="Z19" s="131" t="s">
        <v>14</v>
      </c>
      <c r="AA19" s="131"/>
      <c r="AB19" s="67">
        <f t="shared" si="0"/>
        <v>0</v>
      </c>
      <c r="AC19" s="130" t="s">
        <v>14</v>
      </c>
      <c r="AD19" s="61">
        <f t="shared" si="1"/>
        <v>0</v>
      </c>
      <c r="AE19" s="55"/>
      <c r="AF19" s="55"/>
      <c r="AG19" s="55"/>
      <c r="AH19" s="55"/>
      <c r="AI19" s="55"/>
    </row>
    <row r="20" spans="1:35" s="1" customFormat="1" ht="34.5" customHeight="1">
      <c r="A20" s="4">
        <v>3</v>
      </c>
      <c r="B20" s="5" t="s">
        <v>0</v>
      </c>
      <c r="C20" s="6">
        <v>5</v>
      </c>
      <c r="D20" s="423">
        <f>C10</f>
        <v>0</v>
      </c>
      <c r="E20" s="424"/>
      <c r="F20" s="424"/>
      <c r="G20" s="424"/>
      <c r="H20" s="425"/>
      <c r="I20" s="426">
        <f>C12</f>
        <v>0</v>
      </c>
      <c r="J20" s="424"/>
      <c r="K20" s="424"/>
      <c r="L20" s="427"/>
      <c r="M20" s="134"/>
      <c r="N20" s="131" t="s">
        <v>14</v>
      </c>
      <c r="O20" s="133"/>
      <c r="P20" s="131"/>
      <c r="Q20" s="131" t="s">
        <v>14</v>
      </c>
      <c r="R20" s="133"/>
      <c r="S20" s="131"/>
      <c r="T20" s="131" t="s">
        <v>14</v>
      </c>
      <c r="U20" s="133"/>
      <c r="V20" s="131"/>
      <c r="W20" s="131" t="s">
        <v>14</v>
      </c>
      <c r="X20" s="133"/>
      <c r="Y20" s="132"/>
      <c r="Z20" s="131" t="s">
        <v>14</v>
      </c>
      <c r="AA20" s="131"/>
      <c r="AB20" s="67">
        <f t="shared" si="0"/>
        <v>0</v>
      </c>
      <c r="AC20" s="130" t="s">
        <v>14</v>
      </c>
      <c r="AD20" s="61">
        <f t="shared" si="1"/>
        <v>0</v>
      </c>
      <c r="AE20" s="55"/>
      <c r="AF20" s="55"/>
      <c r="AG20" s="55"/>
      <c r="AH20" s="55"/>
      <c r="AI20" s="55"/>
    </row>
    <row r="21" spans="1:35" s="1" customFormat="1" ht="34.5" customHeight="1">
      <c r="A21" s="4">
        <v>1</v>
      </c>
      <c r="B21" s="5" t="s">
        <v>0</v>
      </c>
      <c r="C21" s="6">
        <v>3</v>
      </c>
      <c r="D21" s="423">
        <f>C8</f>
        <v>0</v>
      </c>
      <c r="E21" s="424"/>
      <c r="F21" s="424"/>
      <c r="G21" s="424"/>
      <c r="H21" s="425"/>
      <c r="I21" s="426">
        <f>C10</f>
        <v>0</v>
      </c>
      <c r="J21" s="424"/>
      <c r="K21" s="424"/>
      <c r="L21" s="427"/>
      <c r="M21" s="134"/>
      <c r="N21" s="131" t="s">
        <v>14</v>
      </c>
      <c r="O21" s="133"/>
      <c r="P21" s="131"/>
      <c r="Q21" s="131" t="s">
        <v>14</v>
      </c>
      <c r="R21" s="133"/>
      <c r="S21" s="131"/>
      <c r="T21" s="131" t="s">
        <v>14</v>
      </c>
      <c r="U21" s="133"/>
      <c r="V21" s="131"/>
      <c r="W21" s="131" t="s">
        <v>14</v>
      </c>
      <c r="X21" s="133"/>
      <c r="Y21" s="132"/>
      <c r="Z21" s="131" t="s">
        <v>14</v>
      </c>
      <c r="AA21" s="131"/>
      <c r="AB21" s="67">
        <f t="shared" si="0"/>
        <v>0</v>
      </c>
      <c r="AC21" s="130" t="s">
        <v>14</v>
      </c>
      <c r="AD21" s="61">
        <f t="shared" si="1"/>
        <v>0</v>
      </c>
      <c r="AE21" s="55"/>
      <c r="AF21" s="55"/>
      <c r="AG21" s="55"/>
      <c r="AH21" s="55"/>
      <c r="AI21" s="55"/>
    </row>
    <row r="22" spans="1:35" s="1" customFormat="1" ht="34.5" customHeight="1">
      <c r="A22" s="4">
        <v>5</v>
      </c>
      <c r="B22" s="5" t="s">
        <v>0</v>
      </c>
      <c r="C22" s="6">
        <v>4</v>
      </c>
      <c r="D22" s="423">
        <f>C12</f>
        <v>0</v>
      </c>
      <c r="E22" s="424"/>
      <c r="F22" s="424"/>
      <c r="G22" s="424"/>
      <c r="H22" s="425"/>
      <c r="I22" s="426">
        <f>C11</f>
        <v>0</v>
      </c>
      <c r="J22" s="424"/>
      <c r="K22" s="424"/>
      <c r="L22" s="427"/>
      <c r="M22" s="134"/>
      <c r="N22" s="131" t="s">
        <v>14</v>
      </c>
      <c r="O22" s="133"/>
      <c r="P22" s="131"/>
      <c r="Q22" s="131" t="s">
        <v>14</v>
      </c>
      <c r="R22" s="133"/>
      <c r="S22" s="131"/>
      <c r="T22" s="131" t="s">
        <v>14</v>
      </c>
      <c r="U22" s="133"/>
      <c r="V22" s="131"/>
      <c r="W22" s="131" t="s">
        <v>14</v>
      </c>
      <c r="X22" s="133"/>
      <c r="Y22" s="132"/>
      <c r="Z22" s="131" t="s">
        <v>14</v>
      </c>
      <c r="AA22" s="131"/>
      <c r="AB22" s="67">
        <f t="shared" si="0"/>
        <v>0</v>
      </c>
      <c r="AC22" s="130" t="s">
        <v>14</v>
      </c>
      <c r="AD22" s="61">
        <f t="shared" si="1"/>
        <v>0</v>
      </c>
      <c r="AE22" s="55"/>
      <c r="AF22" s="55"/>
      <c r="AG22" s="55"/>
      <c r="AH22" s="55"/>
      <c r="AI22" s="55"/>
    </row>
    <row r="23" spans="1:35" s="1" customFormat="1" ht="34.5" customHeight="1">
      <c r="A23" s="4">
        <v>3</v>
      </c>
      <c r="B23" s="5" t="s">
        <v>0</v>
      </c>
      <c r="C23" s="6">
        <v>2</v>
      </c>
      <c r="D23" s="423">
        <f>C10</f>
        <v>0</v>
      </c>
      <c r="E23" s="424"/>
      <c r="F23" s="424"/>
      <c r="G23" s="424"/>
      <c r="H23" s="425"/>
      <c r="I23" s="426">
        <f>C9</f>
        <v>0</v>
      </c>
      <c r="J23" s="424"/>
      <c r="K23" s="424"/>
      <c r="L23" s="427"/>
      <c r="M23" s="134"/>
      <c r="N23" s="131" t="s">
        <v>14</v>
      </c>
      <c r="O23" s="133"/>
      <c r="P23" s="131"/>
      <c r="Q23" s="131" t="s">
        <v>14</v>
      </c>
      <c r="R23" s="133"/>
      <c r="S23" s="131"/>
      <c r="T23" s="131" t="s">
        <v>14</v>
      </c>
      <c r="U23" s="133"/>
      <c r="V23" s="131"/>
      <c r="W23" s="131" t="s">
        <v>14</v>
      </c>
      <c r="X23" s="133"/>
      <c r="Y23" s="132"/>
      <c r="Z23" s="131" t="s">
        <v>14</v>
      </c>
      <c r="AA23" s="131"/>
      <c r="AB23" s="67">
        <f t="shared" si="0"/>
        <v>0</v>
      </c>
      <c r="AC23" s="130" t="s">
        <v>14</v>
      </c>
      <c r="AD23" s="61">
        <f t="shared" si="1"/>
        <v>0</v>
      </c>
      <c r="AE23" s="55"/>
      <c r="AF23" s="55"/>
      <c r="AG23" s="55"/>
      <c r="AH23" s="55"/>
      <c r="AI23" s="55"/>
    </row>
    <row r="24" spans="1:35" s="1" customFormat="1" ht="34.5" customHeight="1">
      <c r="A24" s="4">
        <v>4</v>
      </c>
      <c r="B24" s="5" t="s">
        <v>0</v>
      </c>
      <c r="C24" s="6">
        <v>1</v>
      </c>
      <c r="D24" s="423">
        <f>C11</f>
        <v>0</v>
      </c>
      <c r="E24" s="424"/>
      <c r="F24" s="424"/>
      <c r="G24" s="424"/>
      <c r="H24" s="425"/>
      <c r="I24" s="426">
        <f>C8</f>
        <v>0</v>
      </c>
      <c r="J24" s="424"/>
      <c r="K24" s="424"/>
      <c r="L24" s="427"/>
      <c r="M24" s="134"/>
      <c r="N24" s="131" t="s">
        <v>14</v>
      </c>
      <c r="O24" s="133"/>
      <c r="P24" s="131"/>
      <c r="Q24" s="131" t="s">
        <v>14</v>
      </c>
      <c r="R24" s="133"/>
      <c r="S24" s="131"/>
      <c r="T24" s="131" t="s">
        <v>14</v>
      </c>
      <c r="U24" s="133"/>
      <c r="V24" s="131"/>
      <c r="W24" s="131" t="s">
        <v>14</v>
      </c>
      <c r="X24" s="133"/>
      <c r="Y24" s="132"/>
      <c r="Z24" s="131" t="s">
        <v>14</v>
      </c>
      <c r="AA24" s="131"/>
      <c r="AB24" s="67">
        <f t="shared" si="0"/>
        <v>0</v>
      </c>
      <c r="AC24" s="130" t="s">
        <v>14</v>
      </c>
      <c r="AD24" s="61">
        <f t="shared" si="1"/>
        <v>0</v>
      </c>
      <c r="AE24" s="55"/>
      <c r="AF24" s="55"/>
      <c r="AG24" s="55"/>
      <c r="AH24" s="55"/>
      <c r="AI24" s="55"/>
    </row>
    <row r="25" spans="1:35" s="1" customFormat="1" ht="34.5" customHeight="1">
      <c r="A25" s="4">
        <v>2</v>
      </c>
      <c r="B25" s="5" t="s">
        <v>0</v>
      </c>
      <c r="C25" s="6">
        <v>4</v>
      </c>
      <c r="D25" s="423">
        <f>C9</f>
        <v>0</v>
      </c>
      <c r="E25" s="424"/>
      <c r="F25" s="424"/>
      <c r="G25" s="424"/>
      <c r="H25" s="425"/>
      <c r="I25" s="413">
        <f>C11</f>
        <v>0</v>
      </c>
      <c r="J25" s="414"/>
      <c r="K25" s="414"/>
      <c r="L25" s="415"/>
      <c r="M25" s="134"/>
      <c r="N25" s="131" t="s">
        <v>14</v>
      </c>
      <c r="O25" s="133"/>
      <c r="P25" s="131"/>
      <c r="Q25" s="131" t="s">
        <v>14</v>
      </c>
      <c r="R25" s="133"/>
      <c r="S25" s="131"/>
      <c r="T25" s="131" t="s">
        <v>14</v>
      </c>
      <c r="U25" s="133"/>
      <c r="V25" s="131"/>
      <c r="W25" s="131" t="s">
        <v>14</v>
      </c>
      <c r="X25" s="133"/>
      <c r="Y25" s="132"/>
      <c r="Z25" s="131" t="s">
        <v>14</v>
      </c>
      <c r="AA25" s="131"/>
      <c r="AB25" s="63">
        <f t="shared" si="0"/>
        <v>0</v>
      </c>
      <c r="AC25" s="130" t="s">
        <v>14</v>
      </c>
      <c r="AD25" s="61">
        <f t="shared" si="1"/>
        <v>0</v>
      </c>
      <c r="AE25" s="55"/>
      <c r="AF25" s="55"/>
      <c r="AG25" s="55"/>
      <c r="AH25" s="55"/>
      <c r="AI25" s="55"/>
    </row>
    <row r="26" spans="1:35" s="1" customFormat="1" ht="34.5" customHeight="1" thickBot="1">
      <c r="A26" s="24">
        <v>1</v>
      </c>
      <c r="B26" s="25" t="s">
        <v>0</v>
      </c>
      <c r="C26" s="26">
        <v>5</v>
      </c>
      <c r="D26" s="428">
        <f>C8</f>
        <v>0</v>
      </c>
      <c r="E26" s="429"/>
      <c r="F26" s="429"/>
      <c r="G26" s="429"/>
      <c r="H26" s="430"/>
      <c r="I26" s="420">
        <f>C12</f>
        <v>0</v>
      </c>
      <c r="J26" s="421"/>
      <c r="K26" s="421"/>
      <c r="L26" s="422"/>
      <c r="M26" s="129"/>
      <c r="N26" s="126" t="s">
        <v>14</v>
      </c>
      <c r="O26" s="128"/>
      <c r="P26" s="126"/>
      <c r="Q26" s="126" t="s">
        <v>14</v>
      </c>
      <c r="R26" s="128"/>
      <c r="S26" s="126"/>
      <c r="T26" s="126" t="s">
        <v>14</v>
      </c>
      <c r="U26" s="128"/>
      <c r="V26" s="126"/>
      <c r="W26" s="126" t="s">
        <v>14</v>
      </c>
      <c r="X26" s="128"/>
      <c r="Y26" s="127"/>
      <c r="Z26" s="126" t="s">
        <v>14</v>
      </c>
      <c r="AA26" s="126"/>
      <c r="AB26" s="59">
        <f t="shared" si="0"/>
        <v>0</v>
      </c>
      <c r="AC26" s="125" t="s">
        <v>14</v>
      </c>
      <c r="AD26" s="57">
        <f t="shared" si="1"/>
        <v>0</v>
      </c>
      <c r="AE26" s="55"/>
      <c r="AF26" s="55"/>
      <c r="AG26" s="55"/>
      <c r="AH26" s="55"/>
      <c r="AI26" s="55"/>
    </row>
    <row r="27" spans="1:35" s="1" customFormat="1" ht="10.5" customHeight="1">
      <c r="A27" s="124"/>
      <c r="B27" s="123"/>
      <c r="C27" s="122"/>
      <c r="D27" s="121"/>
      <c r="E27" s="121"/>
      <c r="F27" s="121"/>
      <c r="G27" s="121"/>
      <c r="H27" s="121"/>
      <c r="I27" s="121"/>
      <c r="J27" s="121"/>
      <c r="K27" s="121"/>
      <c r="L27" s="121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71"/>
      <c r="AC27" s="119"/>
      <c r="AD27" s="71"/>
      <c r="AE27" s="55"/>
      <c r="AF27" s="55"/>
      <c r="AG27" s="55"/>
      <c r="AH27" s="55"/>
      <c r="AI27" s="55"/>
    </row>
    <row r="28" spans="1:35" s="1" customFormat="1" ht="34.5" customHeight="1">
      <c r="A28" s="276" t="s">
        <v>27</v>
      </c>
      <c r="B28" s="276"/>
      <c r="C28" s="276"/>
      <c r="D28" s="276"/>
      <c r="E28" s="276"/>
      <c r="F28" s="27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5"/>
      <c r="AF28" s="55"/>
      <c r="AG28" s="55"/>
      <c r="AH28" s="55"/>
      <c r="AI28" s="55"/>
    </row>
    <row r="29" spans="1:35" s="1" customFormat="1" ht="10.5" customHeight="1" thickBo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5"/>
      <c r="AF29" s="55"/>
      <c r="AG29" s="55"/>
      <c r="AH29" s="55"/>
      <c r="AI29" s="55"/>
    </row>
    <row r="30" spans="1:35" s="1" customFormat="1" ht="34.5" customHeight="1" thickBot="1">
      <c r="A30" s="324" t="s">
        <v>2</v>
      </c>
      <c r="B30" s="327"/>
      <c r="C30" s="386" t="s">
        <v>9</v>
      </c>
      <c r="D30" s="387"/>
      <c r="E30" s="387"/>
      <c r="F30" s="388"/>
      <c r="G30" s="387" t="s">
        <v>10</v>
      </c>
      <c r="H30" s="387"/>
      <c r="I30" s="387"/>
      <c r="J30" s="324">
        <v>1</v>
      </c>
      <c r="K30" s="325"/>
      <c r="L30" s="326"/>
      <c r="M30" s="325">
        <v>2</v>
      </c>
      <c r="N30" s="325"/>
      <c r="O30" s="326"/>
      <c r="P30" s="325">
        <v>3</v>
      </c>
      <c r="Q30" s="325"/>
      <c r="R30" s="326"/>
      <c r="S30" s="328">
        <v>4</v>
      </c>
      <c r="T30" s="325"/>
      <c r="U30" s="326"/>
      <c r="V30" s="328">
        <v>5</v>
      </c>
      <c r="W30" s="325"/>
      <c r="X30" s="326"/>
      <c r="Y30" s="324" t="s">
        <v>11</v>
      </c>
      <c r="Z30" s="325"/>
      <c r="AA30" s="326"/>
      <c r="AB30" s="328" t="s">
        <v>12</v>
      </c>
      <c r="AC30" s="325"/>
      <c r="AD30" s="326"/>
      <c r="AE30" s="328" t="s">
        <v>13</v>
      </c>
      <c r="AF30" s="325"/>
      <c r="AG30" s="327"/>
      <c r="AI30" s="55"/>
    </row>
    <row r="31" spans="1:35" s="1" customFormat="1" ht="34.5" customHeight="1">
      <c r="A31" s="369">
        <v>1</v>
      </c>
      <c r="B31" s="370"/>
      <c r="C31" s="389">
        <f>C8</f>
        <v>0</v>
      </c>
      <c r="D31" s="390"/>
      <c r="E31" s="390"/>
      <c r="F31" s="391"/>
      <c r="G31" s="398">
        <f>N8</f>
        <v>0</v>
      </c>
      <c r="H31" s="398"/>
      <c r="I31" s="398"/>
      <c r="J31" s="118"/>
      <c r="K31" s="117"/>
      <c r="L31" s="116"/>
      <c r="M31" s="115">
        <f>AD19</f>
        <v>0</v>
      </c>
      <c r="N31" s="115" t="s">
        <v>14</v>
      </c>
      <c r="O31" s="114">
        <f>AB19</f>
        <v>0</v>
      </c>
      <c r="P31" s="115">
        <f>AB21</f>
        <v>0</v>
      </c>
      <c r="Q31" s="115" t="s">
        <v>14</v>
      </c>
      <c r="R31" s="114">
        <f>AD21</f>
        <v>0</v>
      </c>
      <c r="S31" s="69">
        <f>AD24</f>
        <v>0</v>
      </c>
      <c r="T31" s="69" t="s">
        <v>14</v>
      </c>
      <c r="U31" s="69">
        <f>AB24</f>
        <v>0</v>
      </c>
      <c r="V31" s="70">
        <f>AB26</f>
        <v>0</v>
      </c>
      <c r="W31" s="69" t="s">
        <v>14</v>
      </c>
      <c r="X31" s="113">
        <f>AD26</f>
        <v>0</v>
      </c>
      <c r="Y31" s="112">
        <f>SUM(M31,P31,S31,V31)</f>
        <v>0</v>
      </c>
      <c r="Z31" s="69" t="s">
        <v>14</v>
      </c>
      <c r="AA31" s="69">
        <f>SUM(O31,R31,U31,X31)</f>
        <v>0</v>
      </c>
      <c r="AB31" s="111">
        <f>SUM(IF(M31&gt;O31,1,0),IF(P31&gt;R31,1,0),IF(S31&gt;U31,1,0),IF(V31&gt;X31,1,0))</f>
        <v>0</v>
      </c>
      <c r="AC31" s="110" t="s">
        <v>14</v>
      </c>
      <c r="AD31" s="109">
        <f>SUM(IF(O31&gt;M31,1,0),IF(R31&gt;P31,1,0),IF(U31&gt;S31,1,0),IF(X31&gt;V31,1,0))</f>
        <v>0</v>
      </c>
      <c r="AE31" s="453"/>
      <c r="AF31" s="454"/>
      <c r="AG31" s="455"/>
      <c r="AI31" s="55"/>
    </row>
    <row r="32" spans="1:35" s="1" customFormat="1" ht="34.5" customHeight="1">
      <c r="A32" s="371">
        <v>2</v>
      </c>
      <c r="B32" s="372"/>
      <c r="C32" s="399">
        <f>C9</f>
        <v>0</v>
      </c>
      <c r="D32" s="400"/>
      <c r="E32" s="400"/>
      <c r="F32" s="401"/>
      <c r="G32" s="408">
        <f>N9</f>
        <v>0</v>
      </c>
      <c r="H32" s="408"/>
      <c r="I32" s="408"/>
      <c r="J32" s="90">
        <f>AB19</f>
        <v>0</v>
      </c>
      <c r="K32" s="62" t="s">
        <v>14</v>
      </c>
      <c r="L32" s="107">
        <f>AD19</f>
        <v>0</v>
      </c>
      <c r="M32" s="94"/>
      <c r="N32" s="93"/>
      <c r="O32" s="92"/>
      <c r="P32" s="62">
        <f>AD23</f>
        <v>0</v>
      </c>
      <c r="Q32" s="62" t="s">
        <v>14</v>
      </c>
      <c r="R32" s="107">
        <f>AB23</f>
        <v>0</v>
      </c>
      <c r="S32" s="67">
        <f>AB25</f>
        <v>0</v>
      </c>
      <c r="T32" s="66" t="s">
        <v>14</v>
      </c>
      <c r="U32" s="66">
        <f>AD25</f>
        <v>0</v>
      </c>
      <c r="V32" s="67">
        <f>AD17</f>
        <v>0</v>
      </c>
      <c r="W32" s="66" t="s">
        <v>14</v>
      </c>
      <c r="X32" s="91">
        <f>AB17</f>
        <v>0</v>
      </c>
      <c r="Y32" s="97">
        <f>SUM(J32,P32,S32,V32)</f>
        <v>0</v>
      </c>
      <c r="Z32" s="66" t="s">
        <v>14</v>
      </c>
      <c r="AA32" s="66">
        <f>SUM(L32,R32,U32,X32)</f>
        <v>0</v>
      </c>
      <c r="AB32" s="106">
        <f>SUM(IF(J32&gt;L32,1,0),IF(P32&gt;R32,1,0),IF(S32&gt;U32,1,0),IF(V32&gt;X32,1,0))</f>
        <v>0</v>
      </c>
      <c r="AC32" s="105" t="s">
        <v>14</v>
      </c>
      <c r="AD32" s="104">
        <f>SUM(IF(L32&gt;J32,1,0),IF(R32&gt;P32,1,0),IF(U32&gt;S32,1,0),IF(X32&gt;V32,1,0))</f>
        <v>0</v>
      </c>
      <c r="AE32" s="456"/>
      <c r="AF32" s="457"/>
      <c r="AG32" s="458"/>
      <c r="AI32" s="55"/>
    </row>
    <row r="33" spans="1:35" s="1" customFormat="1" ht="34.5" customHeight="1">
      <c r="A33" s="384">
        <v>3</v>
      </c>
      <c r="B33" s="385"/>
      <c r="C33" s="392">
        <f>C10</f>
        <v>0</v>
      </c>
      <c r="D33" s="393"/>
      <c r="E33" s="393"/>
      <c r="F33" s="394"/>
      <c r="G33" s="383">
        <f>N10</f>
        <v>0</v>
      </c>
      <c r="H33" s="383"/>
      <c r="I33" s="383"/>
      <c r="J33" s="103">
        <f>AD21</f>
        <v>0</v>
      </c>
      <c r="K33" s="71" t="s">
        <v>14</v>
      </c>
      <c r="L33" s="98">
        <f>AB21</f>
        <v>0</v>
      </c>
      <c r="M33" s="71">
        <f>AB23</f>
        <v>0</v>
      </c>
      <c r="N33" s="71" t="s">
        <v>14</v>
      </c>
      <c r="O33" s="98">
        <f>AD23</f>
        <v>0</v>
      </c>
      <c r="P33" s="102"/>
      <c r="Q33" s="101"/>
      <c r="R33" s="100"/>
      <c r="S33" s="71">
        <f>AD18</f>
        <v>0</v>
      </c>
      <c r="T33" s="71" t="s">
        <v>14</v>
      </c>
      <c r="U33" s="71">
        <f>AB18</f>
        <v>0</v>
      </c>
      <c r="V33" s="99">
        <f>AB20</f>
        <v>0</v>
      </c>
      <c r="W33" s="71" t="s">
        <v>14</v>
      </c>
      <c r="X33" s="98">
        <f>AD20</f>
        <v>0</v>
      </c>
      <c r="Y33" s="90">
        <f>SUM(J33,M33,S33,V33)</f>
        <v>0</v>
      </c>
      <c r="Z33" s="62" t="s">
        <v>14</v>
      </c>
      <c r="AA33" s="62">
        <f>SUM(L33,O33,U33,X33)</f>
        <v>0</v>
      </c>
      <c r="AB33" s="89">
        <f>SUM(IF(M33&gt;O33,1,0),IF(J33&gt;L33,1,0),IF(S33&gt;U33,1,0),IF(V33&gt;X33,1,0))</f>
        <v>0</v>
      </c>
      <c r="AC33" s="88" t="s">
        <v>14</v>
      </c>
      <c r="AD33" s="87">
        <f>SUM(IF(O33&gt;M33,1,0),IF(L33&gt;J33,1,0),IF(U33&gt;S33,1,0),IF(X33&gt;V33,1,0))</f>
        <v>0</v>
      </c>
      <c r="AE33" s="459"/>
      <c r="AF33" s="460"/>
      <c r="AG33" s="461"/>
      <c r="AI33" s="55"/>
    </row>
    <row r="34" spans="1:35" s="1" customFormat="1" ht="34.5" customHeight="1">
      <c r="A34" s="409">
        <v>4</v>
      </c>
      <c r="B34" s="410"/>
      <c r="C34" s="464">
        <f>C11</f>
        <v>0</v>
      </c>
      <c r="D34" s="465"/>
      <c r="E34" s="465"/>
      <c r="F34" s="466"/>
      <c r="G34" s="473">
        <f>N11</f>
        <v>0</v>
      </c>
      <c r="H34" s="474"/>
      <c r="I34" s="475"/>
      <c r="J34" s="97">
        <f>AB24</f>
        <v>0</v>
      </c>
      <c r="K34" s="66" t="s">
        <v>14</v>
      </c>
      <c r="L34" s="91">
        <f>AD24</f>
        <v>0</v>
      </c>
      <c r="M34" s="66">
        <f>AD25</f>
        <v>0</v>
      </c>
      <c r="N34" s="66" t="s">
        <v>14</v>
      </c>
      <c r="O34" s="91">
        <f>AB25</f>
        <v>0</v>
      </c>
      <c r="P34" s="96">
        <f>AB18</f>
        <v>0</v>
      </c>
      <c r="Q34" s="96" t="s">
        <v>14</v>
      </c>
      <c r="R34" s="95">
        <f>AD18</f>
        <v>0</v>
      </c>
      <c r="S34" s="94"/>
      <c r="T34" s="93"/>
      <c r="U34" s="92"/>
      <c r="V34" s="67">
        <f>AD22</f>
        <v>0</v>
      </c>
      <c r="W34" s="66" t="s">
        <v>14</v>
      </c>
      <c r="X34" s="91">
        <f>AB22</f>
        <v>0</v>
      </c>
      <c r="Y34" s="90">
        <f>SUM(J34,M34,P34,V34)</f>
        <v>0</v>
      </c>
      <c r="Z34" s="62" t="s">
        <v>14</v>
      </c>
      <c r="AA34" s="62">
        <f>SUM(L34,O34,R34,X34)</f>
        <v>0</v>
      </c>
      <c r="AB34" s="89">
        <f>SUM(IF(M34&gt;O34,1,0),IF(P34&gt;R34,1,0),IF(J34&gt;L34,1,0),IF(V34&gt;X34,1,0))</f>
        <v>0</v>
      </c>
      <c r="AC34" s="88" t="s">
        <v>14</v>
      </c>
      <c r="AD34" s="87">
        <f>SUM(IF(O34&gt;M34,1,0),IF(R34&gt;P34,1,0),IF(L34&gt;J34,1,0),IF(X34&gt;V34,1,0))</f>
        <v>0</v>
      </c>
      <c r="AE34" s="456"/>
      <c r="AF34" s="457"/>
      <c r="AG34" s="458"/>
      <c r="AI34" s="55"/>
    </row>
    <row r="35" spans="1:35" s="1" customFormat="1" ht="34.5" customHeight="1" thickBot="1">
      <c r="A35" s="462">
        <v>5</v>
      </c>
      <c r="B35" s="463"/>
      <c r="C35" s="467">
        <f>C12</f>
        <v>0</v>
      </c>
      <c r="D35" s="468"/>
      <c r="E35" s="468"/>
      <c r="F35" s="469"/>
      <c r="G35" s="470">
        <f>N12</f>
        <v>0</v>
      </c>
      <c r="H35" s="471"/>
      <c r="I35" s="472"/>
      <c r="J35" s="79">
        <f>AD26</f>
        <v>0</v>
      </c>
      <c r="K35" s="58" t="s">
        <v>14</v>
      </c>
      <c r="L35" s="85">
        <f>AB26</f>
        <v>0</v>
      </c>
      <c r="M35" s="58">
        <f>AB17</f>
        <v>0</v>
      </c>
      <c r="N35" s="58" t="s">
        <v>14</v>
      </c>
      <c r="O35" s="85">
        <f>AD17</f>
        <v>0</v>
      </c>
      <c r="P35" s="83">
        <f>AD20</f>
        <v>0</v>
      </c>
      <c r="Q35" s="83" t="s">
        <v>14</v>
      </c>
      <c r="R35" s="84">
        <f>AB20</f>
        <v>0</v>
      </c>
      <c r="S35" s="83">
        <f>AB22</f>
        <v>0</v>
      </c>
      <c r="T35" s="83" t="s">
        <v>14</v>
      </c>
      <c r="U35" s="83">
        <f>AD22</f>
        <v>0</v>
      </c>
      <c r="V35" s="82"/>
      <c r="W35" s="81"/>
      <c r="X35" s="80"/>
      <c r="Y35" s="79">
        <f>SUM(J35,M35,S35,P35)</f>
        <v>0</v>
      </c>
      <c r="Z35" s="58" t="s">
        <v>14</v>
      </c>
      <c r="AA35" s="58">
        <f>SUM(L35,O35,U35,R35)</f>
        <v>0</v>
      </c>
      <c r="AB35" s="78">
        <f>SUM(IF(M35&gt;O35,1,0),IF(P35&gt;R35,1,0),IF(S35&gt;U35,1,0),IF(J35&gt;L35,1,0))</f>
        <v>0</v>
      </c>
      <c r="AC35" s="77" t="s">
        <v>14</v>
      </c>
      <c r="AD35" s="76">
        <f>SUM(IF(O35&gt;M35,1,0),IF(R35&gt;P35,1,0),IF(U35&gt;S35,1,0),IF(L35&gt;J35,1,0))</f>
        <v>0</v>
      </c>
      <c r="AE35" s="445"/>
      <c r="AF35" s="446"/>
      <c r="AG35" s="447"/>
      <c r="AI35" s="55"/>
    </row>
    <row r="36" spans="1:35" s="1" customFormat="1" ht="10.5" customHeight="1" thickBot="1">
      <c r="A36" s="72"/>
      <c r="B36" s="72"/>
      <c r="C36" s="74"/>
      <c r="D36" s="74"/>
      <c r="E36" s="74"/>
      <c r="F36" s="74"/>
      <c r="G36" s="73"/>
      <c r="H36" s="73"/>
      <c r="I36" s="73"/>
      <c r="J36" s="71"/>
      <c r="K36" s="71"/>
      <c r="L36" s="71"/>
      <c r="M36" s="71"/>
      <c r="N36" s="71"/>
      <c r="O36" s="71"/>
      <c r="P36" s="71"/>
      <c r="Q36" s="71"/>
      <c r="R36" s="71"/>
      <c r="S36" s="72"/>
      <c r="T36" s="72"/>
      <c r="U36" s="72"/>
      <c r="V36" s="71"/>
      <c r="W36" s="71"/>
      <c r="X36" s="71"/>
      <c r="Y36" s="71"/>
      <c r="Z36" s="71"/>
      <c r="AA36" s="71"/>
      <c r="AB36" s="71"/>
      <c r="AC36" s="71"/>
      <c r="AD36" s="71"/>
      <c r="AE36" s="55"/>
      <c r="AF36" s="55"/>
      <c r="AG36" s="55"/>
      <c r="AH36" s="55"/>
      <c r="AI36" s="55"/>
    </row>
    <row r="37" spans="1:35" s="1" customFormat="1" ht="34.5" customHeight="1">
      <c r="A37" s="276" t="s">
        <v>15</v>
      </c>
      <c r="B37" s="276"/>
      <c r="C37" s="276"/>
      <c r="D37" s="277"/>
      <c r="E37" s="35" t="s">
        <v>16</v>
      </c>
      <c r="F37" s="402">
        <f>IF(AE31=1,C31,IF(AE32=1,C32,IF(AE33=1,C33,IF(AE34=1,C34,IF(AE35=1,C35,"")))))</f>
      </c>
      <c r="G37" s="403"/>
      <c r="H37" s="403"/>
      <c r="I37" s="403"/>
      <c r="J37" s="404"/>
      <c r="K37" s="442">
        <f>IF(AE31=1,G31,IF(AE32=1,G32,IF(AE33=1,G33,IF(AE34=1,G34,IF(AE35=1,G35,"")))))</f>
      </c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4"/>
      <c r="Y37" s="69">
        <f>IF(AE31=1,AB31,IF(AE32=1,AB32,IF(AE33=1,AB33,IF(AE34=1,AB34,IF(AE35=1,AB35,"")))))</f>
      </c>
      <c r="Z37" s="69" t="s">
        <v>14</v>
      </c>
      <c r="AA37" s="69">
        <f>IF(AE31=1,AD31,IF(AE32=1,AD32,IF(AE33=1,AD33,IF(AE34=1,AD34,IF(AE35=1,AD35,"")))))</f>
      </c>
      <c r="AB37" s="70">
        <f>IF(AE31=1,Y31,IF(AE32=1,Y32,IF(AE33=1,Y33,IF(AE34=1,Y34,IF(AE35=1,Y35,"")))))</f>
      </c>
      <c r="AC37" s="69" t="s">
        <v>14</v>
      </c>
      <c r="AD37" s="68">
        <f>IF(AE31=1,AA31,IF(AE32=1,AA32,IF(AE33=1,AA33,IF(AE34=1,AA34,IF(AE35=1,AA35,"")))))</f>
      </c>
      <c r="AE37" s="55"/>
      <c r="AF37" s="55"/>
      <c r="AG37" s="55"/>
      <c r="AH37" s="55"/>
      <c r="AI37" s="55"/>
    </row>
    <row r="38" spans="1:35" s="1" customFormat="1" ht="34.5" customHeight="1">
      <c r="A38" s="56"/>
      <c r="B38" s="56"/>
      <c r="C38" s="56"/>
      <c r="D38" s="56"/>
      <c r="E38" s="52" t="s">
        <v>17</v>
      </c>
      <c r="F38" s="405">
        <f>IF(AE31=2,C31,IF(AE32=2,C32,IF(AE33=2,C33,IF(AE34=2,C34,IF(AE35=2,C35,"")))))</f>
      </c>
      <c r="G38" s="406"/>
      <c r="H38" s="406"/>
      <c r="I38" s="406"/>
      <c r="J38" s="407"/>
      <c r="K38" s="434">
        <f>IF(AE31=2,G31,IF(AE32=2,G32,IF(AE33=2,G33,IF(AE34=2,G34,IF(AE35=2,G35,"")))))</f>
      </c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6"/>
      <c r="X38" s="435"/>
      <c r="Y38" s="66">
        <f>IF(AE31=2,AB31,IF(AE32=2,AB32,IF(AE33=2,AB33,IF(AE34=2,AB34,IF(AE35=2,AB35,"")))))</f>
      </c>
      <c r="Z38" s="66" t="s">
        <v>14</v>
      </c>
      <c r="AA38" s="66">
        <f>IF(AE31=2,AD31,IF(AE32=2,AD32,IF(AE33=2,AD33,IF(AE34=2,AD34,IF(AE35=2,AD35,"")))))</f>
      </c>
      <c r="AB38" s="67">
        <f>IF(AE31=2,Y31,IF(AE32=2,Y32,IF(AE33=2,Y33,IF(AE34=2,Y34,IF(AE35=2,Y35,"")))))</f>
      </c>
      <c r="AC38" s="66" t="s">
        <v>14</v>
      </c>
      <c r="AD38" s="65">
        <f>IF(AE31=2,AA31,IF(AE32=2,AA32,IF(AE33=2,AA33,IF(AE34=2,AA34,IF(AE35=2,AA35,"")))))</f>
      </c>
      <c r="AE38" s="55"/>
      <c r="AF38" s="55"/>
      <c r="AG38" s="55"/>
      <c r="AH38" s="55"/>
      <c r="AI38" s="55"/>
    </row>
    <row r="39" spans="1:35" s="1" customFormat="1" ht="34.5" customHeight="1">
      <c r="A39" s="56"/>
      <c r="B39" s="56"/>
      <c r="C39" s="56"/>
      <c r="D39" s="56"/>
      <c r="E39" s="40" t="s">
        <v>18</v>
      </c>
      <c r="F39" s="405">
        <f>IF(AE31=3,C31,IF(AE32=3,C32,IF(AE33=3,C33,IF(AE34=3,C34,IF(AE35=3,C35,"")))))</f>
      </c>
      <c r="G39" s="406"/>
      <c r="H39" s="406"/>
      <c r="I39" s="406"/>
      <c r="J39" s="407"/>
      <c r="K39" s="434">
        <f>IF(AE31=3,G31,IF(AE32=3,G32,IF(AE33=3,G33,IF(AE34=3,G34,IF(AE35=3,G35,"")))))</f>
      </c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35"/>
      <c r="Y39" s="62">
        <f>IF(AE31=3,AB31,IF(AE32=3,AB32,IF(AE33=3,AB33,IF(AE34=3,AB34,IF(AE35=3,AB35,"")))))</f>
      </c>
      <c r="Z39" s="62" t="s">
        <v>14</v>
      </c>
      <c r="AA39" s="62">
        <f>IF(AE31=3,AD31,IF(AE32=3,AD32,IF(AE33=3,AD33,IF(AE34=3,AD34,IF(AE35=3,AD35,"")))))</f>
      </c>
      <c r="AB39" s="63">
        <f>IF(AE31=3,Y31,IF(AE32=3,Y32,IF(AE33=3,Y33,IF(AE34=3,Y34,IF(AE35=3,Y35,"")))))</f>
      </c>
      <c r="AC39" s="62" t="s">
        <v>14</v>
      </c>
      <c r="AD39" s="61">
        <f>IF(AE31=3,AA31,IF(AE32=3,AA32,IF(AE33=3,AA33,IF(AE34=3,AA34,IF(AE35=3,AA35,"")))))</f>
      </c>
      <c r="AE39" s="55"/>
      <c r="AF39" s="55"/>
      <c r="AG39" s="55"/>
      <c r="AH39" s="55"/>
      <c r="AI39" s="55"/>
    </row>
    <row r="40" spans="1:35" s="1" customFormat="1" ht="34.5" customHeight="1">
      <c r="A40" s="56"/>
      <c r="B40" s="56"/>
      <c r="C40" s="56"/>
      <c r="D40" s="56"/>
      <c r="E40" s="64" t="s">
        <v>19</v>
      </c>
      <c r="F40" s="405">
        <f>IF(AE31=4,C31,IF(AE32=4,C32,IF(AE33=4,C33,IF(AE34=4,C34,IF(AE35=4,C35,"")))))</f>
      </c>
      <c r="G40" s="406"/>
      <c r="H40" s="406"/>
      <c r="I40" s="406"/>
      <c r="J40" s="407"/>
      <c r="K40" s="434">
        <f>IF(AE31=4,G31,IF(AE32=4,G32,IF(AE33=4,G33,IF(AE34=4,G34,IF(AE35=4,G35,"")))))</f>
      </c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35"/>
      <c r="Y40" s="62">
        <f>IF(AE31=4,AB31,IF(AE32=4,AB32,IF(AE33=4,AB33,IF(AE34=4,AB34,IF(AE35=4,AB35,"")))))</f>
      </c>
      <c r="Z40" s="62" t="s">
        <v>14</v>
      </c>
      <c r="AA40" s="62">
        <f>IF(AE31=4,AD31,IF(AE32=4,AD32,IF(AE33=4,AD33,IF(AE34=4,AD34,IF(AE35=4,AD35,"")))))</f>
      </c>
      <c r="AB40" s="63">
        <f>IF(AE31=4,Y31,IF(AE32=4,Y32,IF(AE33=4,Y33,IF(AE34=4,Y34,IF(AE35=4,Y35,"")))))</f>
      </c>
      <c r="AC40" s="62" t="s">
        <v>14</v>
      </c>
      <c r="AD40" s="61">
        <f>IF(AE31=4,AA31,IF(AE32=4,AA32,IF(AE33=4,AA33,IF(AE34=4,AA34,IF(AE35=4,AA35,"")))))</f>
      </c>
      <c r="AE40" s="55"/>
      <c r="AF40" s="55"/>
      <c r="AG40" s="55"/>
      <c r="AH40" s="55"/>
      <c r="AI40" s="55"/>
    </row>
    <row r="41" spans="1:35" s="1" customFormat="1" ht="34.5" customHeight="1" thickBot="1">
      <c r="A41" s="56"/>
      <c r="B41" s="56"/>
      <c r="C41" s="56"/>
      <c r="D41" s="56"/>
      <c r="E41" s="60" t="s">
        <v>29</v>
      </c>
      <c r="F41" s="395">
        <f>IF(AE31=5,C31,IF(AE32=5,C32,IF(AE33=5,C33,IF(AE34=5,C34,IF(AE35=5,C35,"")))))</f>
      </c>
      <c r="G41" s="396"/>
      <c r="H41" s="396"/>
      <c r="I41" s="396"/>
      <c r="J41" s="397"/>
      <c r="K41" s="436">
        <f>IF(AE31=5,G31,IF(AE32=5,G32,IF(AE33=5,G33,IF(AE34=5,G34,IF(AE35=5,G35,"")))))</f>
      </c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437"/>
      <c r="Y41" s="58">
        <f>IF(AE31=5,AB31,IF(AE32=5,AB32,IF(AE33=5,AB33,IF(AE34=5,AB34,IF(AE35=5,AB35,"")))))</f>
      </c>
      <c r="Z41" s="58" t="s">
        <v>14</v>
      </c>
      <c r="AA41" s="58">
        <f>IF(AE31=5,AD31,IF(AE32=5,AD32,IF(AE33=5,AD33,IF(AE34=5,AD34,IF(AE35=5,AD35,"")))))</f>
      </c>
      <c r="AB41" s="59">
        <f>IF(AE31=5,Y31,IF(AE32=5,Y32,IF(AE33=5,Y33,IF(AE34=5,Y34,IF(AE35=5,Y35,"")))))</f>
      </c>
      <c r="AC41" s="58" t="s">
        <v>14</v>
      </c>
      <c r="AD41" s="57">
        <f>IF(AE31=5,AA31,IF(AE32=5,AA32,IF(AE33=5,AA33,IF(AE34=5,AA34,IF(AE35=5,AA35,"")))))</f>
      </c>
      <c r="AE41" s="55"/>
      <c r="AF41" s="55"/>
      <c r="AG41" s="55"/>
      <c r="AH41" s="55"/>
      <c r="AI41" s="55"/>
    </row>
    <row r="42" spans="1:35" s="1" customFormat="1" ht="34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5"/>
      <c r="AF42" s="55"/>
      <c r="AG42" s="55"/>
      <c r="AH42" s="55"/>
      <c r="AI42" s="55"/>
    </row>
    <row r="43" spans="1:35" s="1" customFormat="1" ht="34.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5"/>
      <c r="AF43" s="55"/>
      <c r="AG43" s="55"/>
      <c r="AH43" s="55"/>
      <c r="AI43" s="55"/>
    </row>
    <row r="44" spans="1:30" s="1" customFormat="1" ht="34.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="1" customFormat="1" ht="34.5" customHeight="1"/>
    <row r="46" s="1" customFormat="1" ht="34.5" customHeight="1"/>
  </sheetData>
  <sheetProtection/>
  <mergeCells count="104">
    <mergeCell ref="AE31:AG31"/>
    <mergeCell ref="AE32:AG32"/>
    <mergeCell ref="AE33:AG33"/>
    <mergeCell ref="AE34:AG34"/>
    <mergeCell ref="AE30:AG30"/>
    <mergeCell ref="A35:B35"/>
    <mergeCell ref="C34:F34"/>
    <mergeCell ref="C35:F35"/>
    <mergeCell ref="G35:I35"/>
    <mergeCell ref="G34:I34"/>
    <mergeCell ref="AE35:AG35"/>
    <mergeCell ref="AB30:AD30"/>
    <mergeCell ref="Y30:AA30"/>
    <mergeCell ref="W3:AD3"/>
    <mergeCell ref="A11:B11"/>
    <mergeCell ref="A12:B12"/>
    <mergeCell ref="I16:L16"/>
    <mergeCell ref="Y16:AA16"/>
    <mergeCell ref="D24:H24"/>
    <mergeCell ref="I24:L24"/>
    <mergeCell ref="A5:F5"/>
    <mergeCell ref="I17:L17"/>
    <mergeCell ref="K37:X37"/>
    <mergeCell ref="K38:X38"/>
    <mergeCell ref="D16:H16"/>
    <mergeCell ref="D17:H17"/>
    <mergeCell ref="D18:H18"/>
    <mergeCell ref="D25:H25"/>
    <mergeCell ref="A37:D37"/>
    <mergeCell ref="I19:L19"/>
    <mergeCell ref="P16:R16"/>
    <mergeCell ref="S16:U16"/>
    <mergeCell ref="K41:X41"/>
    <mergeCell ref="K40:X40"/>
    <mergeCell ref="W1:AD1"/>
    <mergeCell ref="C11:M11"/>
    <mergeCell ref="C12:M12"/>
    <mergeCell ref="D19:H19"/>
    <mergeCell ref="D20:H20"/>
    <mergeCell ref="D21:H21"/>
    <mergeCell ref="N10:AD10"/>
    <mergeCell ref="N11:AD11"/>
    <mergeCell ref="K39:X39"/>
    <mergeCell ref="I23:L23"/>
    <mergeCell ref="I21:L21"/>
    <mergeCell ref="I20:L20"/>
    <mergeCell ref="V30:X30"/>
    <mergeCell ref="P30:R30"/>
    <mergeCell ref="S30:U30"/>
    <mergeCell ref="I25:L25"/>
    <mergeCell ref="I26:L26"/>
    <mergeCell ref="G30:I30"/>
    <mergeCell ref="M30:O30"/>
    <mergeCell ref="D22:H22"/>
    <mergeCell ref="D23:H23"/>
    <mergeCell ref="I22:L22"/>
    <mergeCell ref="D26:H26"/>
    <mergeCell ref="J30:L30"/>
    <mergeCell ref="S1:V1"/>
    <mergeCell ref="S2:V2"/>
    <mergeCell ref="S3:V3"/>
    <mergeCell ref="M16:O16"/>
    <mergeCell ref="N9:AD9"/>
    <mergeCell ref="W2:AD2"/>
    <mergeCell ref="C8:M8"/>
    <mergeCell ref="C9:M9"/>
    <mergeCell ref="C10:M10"/>
    <mergeCell ref="A14:F14"/>
    <mergeCell ref="A1:E1"/>
    <mergeCell ref="A2:E2"/>
    <mergeCell ref="A3:E3"/>
    <mergeCell ref="F1:R1"/>
    <mergeCell ref="F2:R2"/>
    <mergeCell ref="F3:R3"/>
    <mergeCell ref="N8:AD8"/>
    <mergeCell ref="N7:AD7"/>
    <mergeCell ref="C7:M7"/>
    <mergeCell ref="A28:F28"/>
    <mergeCell ref="A16:C16"/>
    <mergeCell ref="A7:B7"/>
    <mergeCell ref="I18:L18"/>
    <mergeCell ref="N12:AD12"/>
    <mergeCell ref="V16:X16"/>
    <mergeCell ref="AB16:AD16"/>
    <mergeCell ref="A32:B32"/>
    <mergeCell ref="F41:J41"/>
    <mergeCell ref="G31:I31"/>
    <mergeCell ref="C32:F32"/>
    <mergeCell ref="F37:J37"/>
    <mergeCell ref="F38:J38"/>
    <mergeCell ref="F39:J39"/>
    <mergeCell ref="F40:J40"/>
    <mergeCell ref="G32:I32"/>
    <mergeCell ref="A34:B34"/>
    <mergeCell ref="G33:I33"/>
    <mergeCell ref="A8:B8"/>
    <mergeCell ref="A9:B9"/>
    <mergeCell ref="A10:B10"/>
    <mergeCell ref="A33:B33"/>
    <mergeCell ref="C30:F30"/>
    <mergeCell ref="C31:F31"/>
    <mergeCell ref="C33:F33"/>
    <mergeCell ref="A30:B30"/>
    <mergeCell ref="A31:B31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58"/>
  <sheetViews>
    <sheetView zoomScale="50" zoomScaleNormal="50" zoomScalePageLayoutView="0" workbookViewId="0" topLeftCell="A1">
      <selection activeCell="AH42" sqref="AH42"/>
    </sheetView>
  </sheetViews>
  <sheetFormatPr defaultColWidth="11.421875" defaultRowHeight="12.75"/>
  <cols>
    <col min="1" max="1" width="4.28125" style="53" customWidth="1"/>
    <col min="2" max="2" width="2.421875" style="53" customWidth="1"/>
    <col min="3" max="4" width="4.28125" style="53" customWidth="1"/>
    <col min="5" max="5" width="4.8515625" style="53" customWidth="1"/>
    <col min="6" max="6" width="11.7109375" style="53" customWidth="1"/>
    <col min="7" max="8" width="4.28125" style="53" customWidth="1"/>
    <col min="9" max="9" width="16.421875" style="53" customWidth="1"/>
    <col min="10" max="10" width="4.28125" style="53" customWidth="1"/>
    <col min="11" max="11" width="2.140625" style="53" customWidth="1"/>
    <col min="12" max="13" width="4.28125" style="53" customWidth="1"/>
    <col min="14" max="14" width="2.140625" style="53" customWidth="1"/>
    <col min="15" max="16" width="4.28125" style="53" customWidth="1"/>
    <col min="17" max="17" width="2.140625" style="53" customWidth="1"/>
    <col min="18" max="19" width="4.28125" style="53" customWidth="1"/>
    <col min="20" max="20" width="2.140625" style="53" customWidth="1"/>
    <col min="21" max="22" width="4.28125" style="53" customWidth="1"/>
    <col min="23" max="23" width="2.140625" style="53" customWidth="1"/>
    <col min="24" max="25" width="4.28125" style="53" customWidth="1"/>
    <col min="26" max="26" width="2.140625" style="53" customWidth="1"/>
    <col min="27" max="27" width="4.28125" style="53" customWidth="1"/>
    <col min="28" max="28" width="5.421875" style="53" customWidth="1"/>
    <col min="29" max="29" width="2.140625" style="53" customWidth="1"/>
    <col min="30" max="30" width="5.421875" style="53" customWidth="1"/>
    <col min="31" max="31" width="5.00390625" style="53" customWidth="1"/>
    <col min="32" max="32" width="2.140625" style="53" customWidth="1"/>
    <col min="33" max="33" width="4.8515625" style="53" customWidth="1"/>
    <col min="34" max="34" width="8.8515625" style="53" customWidth="1"/>
    <col min="35" max="16384" width="11.421875" style="53" customWidth="1"/>
  </cols>
  <sheetData>
    <row r="1" spans="1:30" s="1" customFormat="1" ht="34.5" customHeight="1">
      <c r="A1" s="341" t="s">
        <v>20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 t="s">
        <v>22</v>
      </c>
      <c r="T1" s="341"/>
      <c r="U1" s="341"/>
      <c r="V1" s="341"/>
      <c r="W1" s="293"/>
      <c r="X1" s="293"/>
      <c r="Y1" s="293"/>
      <c r="Z1" s="293"/>
      <c r="AA1" s="293"/>
      <c r="AB1" s="293"/>
      <c r="AC1" s="293"/>
      <c r="AD1" s="293"/>
    </row>
    <row r="2" spans="1:30" s="1" customFormat="1" ht="34.5" customHeight="1">
      <c r="A2" s="419" t="s">
        <v>21</v>
      </c>
      <c r="B2" s="419"/>
      <c r="C2" s="419"/>
      <c r="D2" s="419"/>
      <c r="E2" s="419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 t="s">
        <v>23</v>
      </c>
      <c r="T2" s="342"/>
      <c r="U2" s="342"/>
      <c r="V2" s="342"/>
      <c r="W2" s="279"/>
      <c r="X2" s="279"/>
      <c r="Y2" s="279"/>
      <c r="Z2" s="279"/>
      <c r="AA2" s="279"/>
      <c r="AB2" s="279"/>
      <c r="AC2" s="279"/>
      <c r="AD2" s="279"/>
    </row>
    <row r="3" spans="1:30" s="1" customFormat="1" ht="34.5" customHeight="1">
      <c r="A3" s="342" t="s">
        <v>25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 t="s">
        <v>24</v>
      </c>
      <c r="T3" s="342"/>
      <c r="U3" s="342"/>
      <c r="V3" s="342"/>
      <c r="W3" s="279"/>
      <c r="X3" s="279"/>
      <c r="Y3" s="279"/>
      <c r="Z3" s="279"/>
      <c r="AA3" s="279"/>
      <c r="AB3" s="279"/>
      <c r="AC3" s="279"/>
      <c r="AD3" s="279"/>
    </row>
    <row r="4" spans="1:30" s="1" customFormat="1" ht="22.5" customHeight="1">
      <c r="A4" s="2"/>
      <c r="B4" s="2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"/>
      <c r="T4" s="2"/>
      <c r="U4" s="2"/>
      <c r="V4" s="2"/>
      <c r="W4" s="3"/>
      <c r="X4" s="3"/>
      <c r="Y4" s="3"/>
      <c r="Z4" s="3"/>
      <c r="AA4" s="3"/>
      <c r="AB4" s="3"/>
      <c r="AC4" s="3"/>
      <c r="AD4" s="3"/>
    </row>
    <row r="5" spans="1:30" s="1" customFormat="1" ht="34.5" customHeight="1">
      <c r="A5" s="278" t="s">
        <v>28</v>
      </c>
      <c r="B5" s="278"/>
      <c r="C5" s="278"/>
      <c r="D5" s="278"/>
      <c r="E5" s="278"/>
      <c r="F5" s="27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"/>
      <c r="T5" s="2"/>
      <c r="U5" s="2"/>
      <c r="V5" s="2"/>
      <c r="W5" s="3"/>
      <c r="X5" s="3"/>
      <c r="Y5" s="3"/>
      <c r="Z5" s="3"/>
      <c r="AA5" s="3"/>
      <c r="AB5" s="3"/>
      <c r="AC5" s="3"/>
      <c r="AD5" s="3"/>
    </row>
    <row r="6" s="1" customFormat="1" ht="22.5" customHeight="1" thickBot="1"/>
    <row r="7" spans="1:30" s="1" customFormat="1" ht="34.5" customHeight="1" thickBot="1">
      <c r="A7" s="411" t="s">
        <v>2</v>
      </c>
      <c r="B7" s="412"/>
      <c r="C7" s="346" t="s">
        <v>9</v>
      </c>
      <c r="D7" s="346"/>
      <c r="E7" s="346"/>
      <c r="F7" s="344"/>
      <c r="G7" s="344"/>
      <c r="H7" s="344"/>
      <c r="I7" s="344"/>
      <c r="J7" s="344"/>
      <c r="K7" s="344"/>
      <c r="L7" s="344"/>
      <c r="M7" s="344"/>
      <c r="N7" s="344" t="s">
        <v>10</v>
      </c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5"/>
    </row>
    <row r="8" spans="1:30" s="1" customFormat="1" ht="34.5" customHeight="1">
      <c r="A8" s="374">
        <v>1</v>
      </c>
      <c r="B8" s="375"/>
      <c r="C8" s="287"/>
      <c r="D8" s="288"/>
      <c r="E8" s="288"/>
      <c r="F8" s="289"/>
      <c r="G8" s="289"/>
      <c r="H8" s="289"/>
      <c r="I8" s="289"/>
      <c r="J8" s="289"/>
      <c r="K8" s="289"/>
      <c r="L8" s="289"/>
      <c r="M8" s="289"/>
      <c r="N8" s="289" t="s">
        <v>43</v>
      </c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343"/>
    </row>
    <row r="9" spans="1:30" s="1" customFormat="1" ht="34.5" customHeight="1">
      <c r="A9" s="376">
        <v>2</v>
      </c>
      <c r="B9" s="377"/>
      <c r="C9" s="290"/>
      <c r="D9" s="291"/>
      <c r="E9" s="291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321"/>
    </row>
    <row r="10" spans="1:30" s="1" customFormat="1" ht="34.5" customHeight="1">
      <c r="A10" s="376">
        <v>3</v>
      </c>
      <c r="B10" s="377"/>
      <c r="C10" s="290"/>
      <c r="D10" s="291"/>
      <c r="E10" s="291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321"/>
    </row>
    <row r="11" spans="1:30" s="1" customFormat="1" ht="34.5" customHeight="1">
      <c r="A11" s="448">
        <v>4</v>
      </c>
      <c r="B11" s="449"/>
      <c r="C11" s="438"/>
      <c r="D11" s="432"/>
      <c r="E11" s="432"/>
      <c r="F11" s="432"/>
      <c r="G11" s="432"/>
      <c r="H11" s="432"/>
      <c r="I11" s="432"/>
      <c r="J11" s="432"/>
      <c r="K11" s="432"/>
      <c r="L11" s="432"/>
      <c r="M11" s="439"/>
      <c r="N11" s="431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32"/>
      <c r="AD11" s="433"/>
    </row>
    <row r="12" spans="1:30" s="1" customFormat="1" ht="34.5" customHeight="1">
      <c r="A12" s="476">
        <v>5</v>
      </c>
      <c r="B12" s="477"/>
      <c r="C12" s="478"/>
      <c r="D12" s="479"/>
      <c r="E12" s="479"/>
      <c r="F12" s="479"/>
      <c r="G12" s="479"/>
      <c r="H12" s="479"/>
      <c r="I12" s="479"/>
      <c r="J12" s="479"/>
      <c r="K12" s="479"/>
      <c r="L12" s="479"/>
      <c r="M12" s="480"/>
      <c r="N12" s="481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79"/>
      <c r="AC12" s="479"/>
      <c r="AD12" s="482"/>
    </row>
    <row r="13" spans="1:30" s="1" customFormat="1" ht="34.5" customHeight="1" thickBot="1">
      <c r="A13" s="483">
        <v>6</v>
      </c>
      <c r="B13" s="484"/>
      <c r="C13" s="317"/>
      <c r="D13" s="318"/>
      <c r="E13" s="318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20"/>
    </row>
    <row r="14" s="1" customFormat="1" ht="22.5" customHeight="1">
      <c r="A14" s="1" t="s">
        <v>31</v>
      </c>
    </row>
    <row r="15" spans="1:6" s="1" customFormat="1" ht="34.5" customHeight="1">
      <c r="A15" s="278" t="s">
        <v>26</v>
      </c>
      <c r="B15" s="278"/>
      <c r="C15" s="278"/>
      <c r="D15" s="278"/>
      <c r="E15" s="278"/>
      <c r="F15" s="278"/>
    </row>
    <row r="16" s="1" customFormat="1" ht="22.5" customHeight="1" thickBot="1"/>
    <row r="17" spans="1:30" s="1" customFormat="1" ht="34.5" customHeight="1" thickBot="1">
      <c r="A17" s="329" t="s">
        <v>1</v>
      </c>
      <c r="B17" s="330"/>
      <c r="C17" s="332"/>
      <c r="D17" s="298" t="s">
        <v>3</v>
      </c>
      <c r="E17" s="299"/>
      <c r="F17" s="299"/>
      <c r="G17" s="299"/>
      <c r="H17" s="300"/>
      <c r="I17" s="339" t="s">
        <v>3</v>
      </c>
      <c r="J17" s="299"/>
      <c r="K17" s="299"/>
      <c r="L17" s="340"/>
      <c r="M17" s="325" t="s">
        <v>4</v>
      </c>
      <c r="N17" s="325"/>
      <c r="O17" s="326"/>
      <c r="P17" s="325" t="s">
        <v>5</v>
      </c>
      <c r="Q17" s="325"/>
      <c r="R17" s="326"/>
      <c r="S17" s="325" t="s">
        <v>6</v>
      </c>
      <c r="T17" s="325"/>
      <c r="U17" s="326"/>
      <c r="V17" s="325" t="s">
        <v>7</v>
      </c>
      <c r="W17" s="325"/>
      <c r="X17" s="326"/>
      <c r="Y17" s="328" t="s">
        <v>8</v>
      </c>
      <c r="Z17" s="325"/>
      <c r="AA17" s="326"/>
      <c r="AB17" s="325" t="s">
        <v>11</v>
      </c>
      <c r="AC17" s="325"/>
      <c r="AD17" s="327"/>
    </row>
    <row r="18" spans="1:35" s="1" customFormat="1" ht="34.5" customHeight="1">
      <c r="A18" s="4">
        <v>1</v>
      </c>
      <c r="B18" s="5" t="s">
        <v>0</v>
      </c>
      <c r="C18" s="6">
        <v>6</v>
      </c>
      <c r="D18" s="485">
        <f>C8</f>
        <v>0</v>
      </c>
      <c r="E18" s="486"/>
      <c r="F18" s="486"/>
      <c r="G18" s="486"/>
      <c r="H18" s="487"/>
      <c r="I18" s="413">
        <f>C13</f>
        <v>0</v>
      </c>
      <c r="J18" s="414"/>
      <c r="K18" s="414"/>
      <c r="L18" s="415"/>
      <c r="M18" s="136"/>
      <c r="N18" s="137" t="s">
        <v>14</v>
      </c>
      <c r="O18" s="138"/>
      <c r="P18" s="137"/>
      <c r="Q18" s="137" t="s">
        <v>14</v>
      </c>
      <c r="R18" s="138"/>
      <c r="S18" s="137"/>
      <c r="T18" s="137" t="s">
        <v>14</v>
      </c>
      <c r="U18" s="138"/>
      <c r="V18" s="137"/>
      <c r="W18" s="137" t="s">
        <v>14</v>
      </c>
      <c r="X18" s="138"/>
      <c r="Y18" s="139"/>
      <c r="Z18" s="137" t="s">
        <v>14</v>
      </c>
      <c r="AA18" s="137"/>
      <c r="AB18" s="70">
        <f aca="true" t="shared" si="0" ref="AB18:AB32">SUM(IF(M18&gt;O18,1,0),IF(P18&gt;R18,1,0),IF(S18&gt;U18,1,0),IF(V18&gt;X18,1,0),IF(Y18&gt;AA18,1,0))</f>
        <v>0</v>
      </c>
      <c r="AC18" s="140" t="s">
        <v>14</v>
      </c>
      <c r="AD18" s="68">
        <f aca="true" t="shared" si="1" ref="AD18:AD32">SUM(IF(O18&gt;M18,1,0),IF(R18&gt;P18,1,0),IF(U18&gt;S18,1,0),IF(X18&gt;V18,1,0),IF(AA18&gt;Y18,1,0))</f>
        <v>0</v>
      </c>
      <c r="AE18" s="55"/>
      <c r="AF18" s="55"/>
      <c r="AG18" s="55"/>
      <c r="AH18" s="55"/>
      <c r="AI18" s="55"/>
    </row>
    <row r="19" spans="1:35" s="1" customFormat="1" ht="34.5" customHeight="1">
      <c r="A19" s="4">
        <v>5</v>
      </c>
      <c r="B19" s="5" t="s">
        <v>0</v>
      </c>
      <c r="C19" s="6">
        <v>2</v>
      </c>
      <c r="D19" s="423">
        <f>C12</f>
        <v>0</v>
      </c>
      <c r="E19" s="424"/>
      <c r="F19" s="424"/>
      <c r="G19" s="424"/>
      <c r="H19" s="425"/>
      <c r="I19" s="413">
        <f>C9</f>
        <v>0</v>
      </c>
      <c r="J19" s="414"/>
      <c r="K19" s="414"/>
      <c r="L19" s="415"/>
      <c r="M19" s="134"/>
      <c r="N19" s="131" t="s">
        <v>14</v>
      </c>
      <c r="O19" s="133"/>
      <c r="P19" s="131"/>
      <c r="Q19" s="131" t="s">
        <v>14</v>
      </c>
      <c r="R19" s="133"/>
      <c r="S19" s="131"/>
      <c r="T19" s="131" t="s">
        <v>14</v>
      </c>
      <c r="U19" s="133"/>
      <c r="V19" s="131"/>
      <c r="W19" s="131" t="s">
        <v>14</v>
      </c>
      <c r="X19" s="133"/>
      <c r="Y19" s="132"/>
      <c r="Z19" s="131" t="s">
        <v>14</v>
      </c>
      <c r="AA19" s="131"/>
      <c r="AB19" s="67">
        <f t="shared" si="0"/>
        <v>0</v>
      </c>
      <c r="AC19" s="130" t="s">
        <v>14</v>
      </c>
      <c r="AD19" s="65">
        <f t="shared" si="1"/>
        <v>0</v>
      </c>
      <c r="AE19" s="55"/>
      <c r="AF19" s="55"/>
      <c r="AG19" s="55"/>
      <c r="AH19" s="55"/>
      <c r="AI19" s="55"/>
    </row>
    <row r="20" spans="1:35" s="1" customFormat="1" ht="34.5" customHeight="1">
      <c r="A20" s="4">
        <v>4</v>
      </c>
      <c r="B20" s="5" t="s">
        <v>0</v>
      </c>
      <c r="C20" s="6">
        <v>3</v>
      </c>
      <c r="D20" s="423">
        <f>C11</f>
        <v>0</v>
      </c>
      <c r="E20" s="424"/>
      <c r="F20" s="424"/>
      <c r="G20" s="424"/>
      <c r="H20" s="425"/>
      <c r="I20" s="413">
        <f>C10</f>
        <v>0</v>
      </c>
      <c r="J20" s="414"/>
      <c r="K20" s="414"/>
      <c r="L20" s="415"/>
      <c r="M20" s="134"/>
      <c r="N20" s="131" t="s">
        <v>14</v>
      </c>
      <c r="O20" s="133"/>
      <c r="P20" s="131"/>
      <c r="Q20" s="131" t="s">
        <v>14</v>
      </c>
      <c r="R20" s="133"/>
      <c r="S20" s="131"/>
      <c r="T20" s="131" t="s">
        <v>14</v>
      </c>
      <c r="U20" s="133"/>
      <c r="V20" s="131"/>
      <c r="W20" s="131" t="s">
        <v>14</v>
      </c>
      <c r="X20" s="133"/>
      <c r="Y20" s="132"/>
      <c r="Z20" s="131" t="s">
        <v>14</v>
      </c>
      <c r="AA20" s="131"/>
      <c r="AB20" s="63">
        <f t="shared" si="0"/>
        <v>0</v>
      </c>
      <c r="AC20" s="130" t="s">
        <v>14</v>
      </c>
      <c r="AD20" s="61">
        <f t="shared" si="1"/>
        <v>0</v>
      </c>
      <c r="AE20" s="55"/>
      <c r="AF20" s="55"/>
      <c r="AG20" s="55"/>
      <c r="AH20" s="55"/>
      <c r="AI20" s="55"/>
    </row>
    <row r="21" spans="1:35" s="1" customFormat="1" ht="34.5" customHeight="1">
      <c r="A21" s="4">
        <v>6</v>
      </c>
      <c r="B21" s="5" t="s">
        <v>0</v>
      </c>
      <c r="C21" s="6">
        <v>4</v>
      </c>
      <c r="D21" s="423">
        <f>C13</f>
        <v>0</v>
      </c>
      <c r="E21" s="424"/>
      <c r="F21" s="424"/>
      <c r="G21" s="424"/>
      <c r="H21" s="425"/>
      <c r="I21" s="413">
        <f>C11</f>
        <v>0</v>
      </c>
      <c r="J21" s="414"/>
      <c r="K21" s="414"/>
      <c r="L21" s="415"/>
      <c r="M21" s="134"/>
      <c r="N21" s="131" t="s">
        <v>14</v>
      </c>
      <c r="O21" s="133"/>
      <c r="P21" s="131"/>
      <c r="Q21" s="131" t="s">
        <v>14</v>
      </c>
      <c r="R21" s="133"/>
      <c r="S21" s="131"/>
      <c r="T21" s="131" t="s">
        <v>14</v>
      </c>
      <c r="U21" s="133"/>
      <c r="V21" s="131"/>
      <c r="W21" s="131" t="s">
        <v>14</v>
      </c>
      <c r="X21" s="133"/>
      <c r="Y21" s="132"/>
      <c r="Z21" s="131" t="s">
        <v>14</v>
      </c>
      <c r="AA21" s="131"/>
      <c r="AB21" s="63">
        <f t="shared" si="0"/>
        <v>0</v>
      </c>
      <c r="AC21" s="130" t="s">
        <v>14</v>
      </c>
      <c r="AD21" s="61">
        <f t="shared" si="1"/>
        <v>0</v>
      </c>
      <c r="AE21" s="55"/>
      <c r="AF21" s="55"/>
      <c r="AG21" s="55"/>
      <c r="AH21" s="55"/>
      <c r="AI21" s="55"/>
    </row>
    <row r="22" spans="1:35" s="1" customFormat="1" ht="34.5" customHeight="1">
      <c r="A22" s="4">
        <v>2</v>
      </c>
      <c r="B22" s="5" t="s">
        <v>0</v>
      </c>
      <c r="C22" s="6">
        <v>1</v>
      </c>
      <c r="D22" s="423">
        <f>C9</f>
        <v>0</v>
      </c>
      <c r="E22" s="424"/>
      <c r="F22" s="424"/>
      <c r="G22" s="424"/>
      <c r="H22" s="425"/>
      <c r="I22" s="426">
        <f>C8</f>
        <v>0</v>
      </c>
      <c r="J22" s="424"/>
      <c r="K22" s="424"/>
      <c r="L22" s="427"/>
      <c r="M22" s="134"/>
      <c r="N22" s="131" t="s">
        <v>14</v>
      </c>
      <c r="O22" s="133"/>
      <c r="P22" s="131"/>
      <c r="Q22" s="131" t="s">
        <v>14</v>
      </c>
      <c r="R22" s="133"/>
      <c r="S22" s="131"/>
      <c r="T22" s="131" t="s">
        <v>14</v>
      </c>
      <c r="U22" s="133"/>
      <c r="V22" s="131"/>
      <c r="W22" s="131" t="s">
        <v>14</v>
      </c>
      <c r="X22" s="133"/>
      <c r="Y22" s="132"/>
      <c r="Z22" s="131" t="s">
        <v>14</v>
      </c>
      <c r="AA22" s="131"/>
      <c r="AB22" s="67">
        <f t="shared" si="0"/>
        <v>0</v>
      </c>
      <c r="AC22" s="130" t="s">
        <v>14</v>
      </c>
      <c r="AD22" s="61">
        <f t="shared" si="1"/>
        <v>0</v>
      </c>
      <c r="AE22" s="55"/>
      <c r="AF22" s="55"/>
      <c r="AG22" s="55"/>
      <c r="AH22" s="55"/>
      <c r="AI22" s="55"/>
    </row>
    <row r="23" spans="1:35" s="1" customFormat="1" ht="34.5" customHeight="1">
      <c r="A23" s="4">
        <v>3</v>
      </c>
      <c r="B23" s="5" t="s">
        <v>0</v>
      </c>
      <c r="C23" s="6">
        <v>5</v>
      </c>
      <c r="D23" s="423">
        <f>C10</f>
        <v>0</v>
      </c>
      <c r="E23" s="424"/>
      <c r="F23" s="424"/>
      <c r="G23" s="424"/>
      <c r="H23" s="425"/>
      <c r="I23" s="426">
        <f>C12</f>
        <v>0</v>
      </c>
      <c r="J23" s="424"/>
      <c r="K23" s="424"/>
      <c r="L23" s="427"/>
      <c r="M23" s="134"/>
      <c r="N23" s="131" t="s">
        <v>14</v>
      </c>
      <c r="O23" s="133"/>
      <c r="P23" s="131"/>
      <c r="Q23" s="131" t="s">
        <v>14</v>
      </c>
      <c r="R23" s="133"/>
      <c r="S23" s="131"/>
      <c r="T23" s="131" t="s">
        <v>14</v>
      </c>
      <c r="U23" s="133"/>
      <c r="V23" s="131"/>
      <c r="W23" s="131" t="s">
        <v>14</v>
      </c>
      <c r="X23" s="133"/>
      <c r="Y23" s="132"/>
      <c r="Z23" s="131" t="s">
        <v>14</v>
      </c>
      <c r="AA23" s="131"/>
      <c r="AB23" s="67">
        <f t="shared" si="0"/>
        <v>0</v>
      </c>
      <c r="AC23" s="130" t="s">
        <v>14</v>
      </c>
      <c r="AD23" s="61">
        <f t="shared" si="1"/>
        <v>0</v>
      </c>
      <c r="AE23" s="55"/>
      <c r="AF23" s="55"/>
      <c r="AG23" s="55"/>
      <c r="AH23" s="55"/>
      <c r="AI23" s="55"/>
    </row>
    <row r="24" spans="1:35" s="1" customFormat="1" ht="34.5" customHeight="1">
      <c r="A24" s="4">
        <v>2</v>
      </c>
      <c r="B24" s="5" t="s">
        <v>0</v>
      </c>
      <c r="C24" s="6">
        <v>6</v>
      </c>
      <c r="D24" s="423">
        <f>C9</f>
        <v>0</v>
      </c>
      <c r="E24" s="424"/>
      <c r="F24" s="424"/>
      <c r="G24" s="424"/>
      <c r="H24" s="425"/>
      <c r="I24" s="426">
        <f>C13</f>
        <v>0</v>
      </c>
      <c r="J24" s="424"/>
      <c r="K24" s="424"/>
      <c r="L24" s="427"/>
      <c r="M24" s="134"/>
      <c r="N24" s="131" t="s">
        <v>14</v>
      </c>
      <c r="O24" s="133"/>
      <c r="P24" s="131"/>
      <c r="Q24" s="131" t="s">
        <v>14</v>
      </c>
      <c r="R24" s="133"/>
      <c r="S24" s="131"/>
      <c r="T24" s="131" t="s">
        <v>14</v>
      </c>
      <c r="U24" s="133"/>
      <c r="V24" s="131"/>
      <c r="W24" s="131" t="s">
        <v>14</v>
      </c>
      <c r="X24" s="133"/>
      <c r="Y24" s="132"/>
      <c r="Z24" s="131" t="s">
        <v>14</v>
      </c>
      <c r="AA24" s="131"/>
      <c r="AB24" s="67">
        <f t="shared" si="0"/>
        <v>0</v>
      </c>
      <c r="AC24" s="130" t="s">
        <v>14</v>
      </c>
      <c r="AD24" s="61">
        <f t="shared" si="1"/>
        <v>0</v>
      </c>
      <c r="AE24" s="55"/>
      <c r="AF24" s="55"/>
      <c r="AG24" s="55"/>
      <c r="AH24" s="55"/>
      <c r="AI24" s="55"/>
    </row>
    <row r="25" spans="1:35" s="1" customFormat="1" ht="34.5" customHeight="1">
      <c r="A25" s="4">
        <v>1</v>
      </c>
      <c r="B25" s="5" t="s">
        <v>0</v>
      </c>
      <c r="C25" s="6">
        <v>3</v>
      </c>
      <c r="D25" s="423">
        <f>C8</f>
        <v>0</v>
      </c>
      <c r="E25" s="424"/>
      <c r="F25" s="424"/>
      <c r="G25" s="424"/>
      <c r="H25" s="425"/>
      <c r="I25" s="426">
        <f>C10</f>
        <v>0</v>
      </c>
      <c r="J25" s="424"/>
      <c r="K25" s="424"/>
      <c r="L25" s="427"/>
      <c r="M25" s="134"/>
      <c r="N25" s="131" t="s">
        <v>14</v>
      </c>
      <c r="O25" s="133"/>
      <c r="P25" s="131"/>
      <c r="Q25" s="131" t="s">
        <v>14</v>
      </c>
      <c r="R25" s="133"/>
      <c r="S25" s="131"/>
      <c r="T25" s="131" t="s">
        <v>14</v>
      </c>
      <c r="U25" s="133"/>
      <c r="V25" s="131"/>
      <c r="W25" s="131" t="s">
        <v>14</v>
      </c>
      <c r="X25" s="133"/>
      <c r="Y25" s="132"/>
      <c r="Z25" s="131" t="s">
        <v>14</v>
      </c>
      <c r="AA25" s="131"/>
      <c r="AB25" s="67">
        <f t="shared" si="0"/>
        <v>0</v>
      </c>
      <c r="AC25" s="130" t="s">
        <v>14</v>
      </c>
      <c r="AD25" s="61">
        <f t="shared" si="1"/>
        <v>0</v>
      </c>
      <c r="AE25" s="55"/>
      <c r="AF25" s="55"/>
      <c r="AG25" s="55"/>
      <c r="AH25" s="55"/>
      <c r="AI25" s="55"/>
    </row>
    <row r="26" spans="1:35" s="1" customFormat="1" ht="34.5" customHeight="1">
      <c r="A26" s="4">
        <v>5</v>
      </c>
      <c r="B26" s="5" t="s">
        <v>0</v>
      </c>
      <c r="C26" s="6">
        <v>4</v>
      </c>
      <c r="D26" s="423">
        <f>C12</f>
        <v>0</v>
      </c>
      <c r="E26" s="424"/>
      <c r="F26" s="424"/>
      <c r="G26" s="424"/>
      <c r="H26" s="425"/>
      <c r="I26" s="426">
        <f>C11</f>
        <v>0</v>
      </c>
      <c r="J26" s="424"/>
      <c r="K26" s="424"/>
      <c r="L26" s="427"/>
      <c r="M26" s="134"/>
      <c r="N26" s="131" t="s">
        <v>14</v>
      </c>
      <c r="O26" s="133"/>
      <c r="P26" s="131"/>
      <c r="Q26" s="131" t="s">
        <v>14</v>
      </c>
      <c r="R26" s="133"/>
      <c r="S26" s="131"/>
      <c r="T26" s="131" t="s">
        <v>14</v>
      </c>
      <c r="U26" s="133"/>
      <c r="V26" s="131"/>
      <c r="W26" s="131" t="s">
        <v>14</v>
      </c>
      <c r="X26" s="133"/>
      <c r="Y26" s="132"/>
      <c r="Z26" s="131" t="s">
        <v>14</v>
      </c>
      <c r="AA26" s="131"/>
      <c r="AB26" s="67">
        <f t="shared" si="0"/>
        <v>0</v>
      </c>
      <c r="AC26" s="130" t="s">
        <v>14</v>
      </c>
      <c r="AD26" s="61">
        <f t="shared" si="1"/>
        <v>0</v>
      </c>
      <c r="AE26" s="55"/>
      <c r="AF26" s="55"/>
      <c r="AG26" s="55"/>
      <c r="AH26" s="55"/>
      <c r="AI26" s="55"/>
    </row>
    <row r="27" spans="1:35" s="1" customFormat="1" ht="34.5" customHeight="1">
      <c r="A27" s="4">
        <v>6</v>
      </c>
      <c r="B27" s="5" t="s">
        <v>0</v>
      </c>
      <c r="C27" s="6">
        <v>5</v>
      </c>
      <c r="D27" s="423">
        <f>C13</f>
        <v>0</v>
      </c>
      <c r="E27" s="424"/>
      <c r="F27" s="424"/>
      <c r="G27" s="424"/>
      <c r="H27" s="425"/>
      <c r="I27" s="426">
        <f>C12</f>
        <v>0</v>
      </c>
      <c r="J27" s="424"/>
      <c r="K27" s="424"/>
      <c r="L27" s="427"/>
      <c r="M27" s="134"/>
      <c r="N27" s="131" t="s">
        <v>14</v>
      </c>
      <c r="O27" s="133"/>
      <c r="P27" s="131"/>
      <c r="Q27" s="131" t="s">
        <v>14</v>
      </c>
      <c r="R27" s="133"/>
      <c r="S27" s="131"/>
      <c r="T27" s="131" t="s">
        <v>14</v>
      </c>
      <c r="U27" s="133"/>
      <c r="V27" s="131"/>
      <c r="W27" s="131" t="s">
        <v>14</v>
      </c>
      <c r="X27" s="133"/>
      <c r="Y27" s="132"/>
      <c r="Z27" s="131" t="s">
        <v>14</v>
      </c>
      <c r="AA27" s="131"/>
      <c r="AB27" s="67">
        <f t="shared" si="0"/>
        <v>0</v>
      </c>
      <c r="AC27" s="130" t="s">
        <v>14</v>
      </c>
      <c r="AD27" s="61">
        <f t="shared" si="1"/>
        <v>0</v>
      </c>
      <c r="AE27" s="55"/>
      <c r="AF27" s="55"/>
      <c r="AG27" s="55"/>
      <c r="AH27" s="55"/>
      <c r="AI27" s="55"/>
    </row>
    <row r="28" spans="1:35" s="1" customFormat="1" ht="34.5" customHeight="1">
      <c r="A28" s="4">
        <v>3</v>
      </c>
      <c r="B28" s="5" t="s">
        <v>0</v>
      </c>
      <c r="C28" s="6">
        <v>2</v>
      </c>
      <c r="D28" s="423">
        <f>C10</f>
        <v>0</v>
      </c>
      <c r="E28" s="424"/>
      <c r="F28" s="424"/>
      <c r="G28" s="424"/>
      <c r="H28" s="425"/>
      <c r="I28" s="426">
        <f>C9</f>
        <v>0</v>
      </c>
      <c r="J28" s="424"/>
      <c r="K28" s="424"/>
      <c r="L28" s="427"/>
      <c r="M28" s="134"/>
      <c r="N28" s="131" t="s">
        <v>14</v>
      </c>
      <c r="O28" s="133"/>
      <c r="P28" s="131"/>
      <c r="Q28" s="131" t="s">
        <v>14</v>
      </c>
      <c r="R28" s="133"/>
      <c r="S28" s="131"/>
      <c r="T28" s="131" t="s">
        <v>14</v>
      </c>
      <c r="U28" s="133"/>
      <c r="V28" s="131"/>
      <c r="W28" s="131" t="s">
        <v>14</v>
      </c>
      <c r="X28" s="133"/>
      <c r="Y28" s="132"/>
      <c r="Z28" s="131" t="s">
        <v>14</v>
      </c>
      <c r="AA28" s="131"/>
      <c r="AB28" s="67">
        <f t="shared" si="0"/>
        <v>0</v>
      </c>
      <c r="AC28" s="130" t="s">
        <v>14</v>
      </c>
      <c r="AD28" s="61">
        <f t="shared" si="1"/>
        <v>0</v>
      </c>
      <c r="AE28" s="55"/>
      <c r="AF28" s="55"/>
      <c r="AG28" s="55"/>
      <c r="AH28" s="55"/>
      <c r="AI28" s="55"/>
    </row>
    <row r="29" spans="1:35" s="1" customFormat="1" ht="34.5" customHeight="1">
      <c r="A29" s="4">
        <v>4</v>
      </c>
      <c r="B29" s="5" t="s">
        <v>0</v>
      </c>
      <c r="C29" s="6">
        <v>1</v>
      </c>
      <c r="D29" s="423">
        <f>C11</f>
        <v>0</v>
      </c>
      <c r="E29" s="424"/>
      <c r="F29" s="424"/>
      <c r="G29" s="424"/>
      <c r="H29" s="425"/>
      <c r="I29" s="426">
        <f>C8</f>
        <v>0</v>
      </c>
      <c r="J29" s="424"/>
      <c r="K29" s="424"/>
      <c r="L29" s="427"/>
      <c r="M29" s="134"/>
      <c r="N29" s="131" t="s">
        <v>14</v>
      </c>
      <c r="O29" s="133"/>
      <c r="P29" s="131"/>
      <c r="Q29" s="131" t="s">
        <v>14</v>
      </c>
      <c r="R29" s="133"/>
      <c r="S29" s="131"/>
      <c r="T29" s="131" t="s">
        <v>14</v>
      </c>
      <c r="U29" s="133"/>
      <c r="V29" s="131"/>
      <c r="W29" s="131" t="s">
        <v>14</v>
      </c>
      <c r="X29" s="133"/>
      <c r="Y29" s="132"/>
      <c r="Z29" s="131" t="s">
        <v>14</v>
      </c>
      <c r="AA29" s="131"/>
      <c r="AB29" s="67">
        <f t="shared" si="0"/>
        <v>0</v>
      </c>
      <c r="AC29" s="130" t="s">
        <v>14</v>
      </c>
      <c r="AD29" s="61">
        <f t="shared" si="1"/>
        <v>0</v>
      </c>
      <c r="AE29" s="55"/>
      <c r="AF29" s="55"/>
      <c r="AG29" s="55"/>
      <c r="AH29" s="55"/>
      <c r="AI29" s="55"/>
    </row>
    <row r="30" spans="1:35" s="1" customFormat="1" ht="34.5" customHeight="1">
      <c r="A30" s="4">
        <v>3</v>
      </c>
      <c r="B30" s="5" t="s">
        <v>0</v>
      </c>
      <c r="C30" s="6">
        <v>6</v>
      </c>
      <c r="D30" s="423">
        <f>C10</f>
        <v>0</v>
      </c>
      <c r="E30" s="424"/>
      <c r="F30" s="424"/>
      <c r="G30" s="424"/>
      <c r="H30" s="425"/>
      <c r="I30" s="426">
        <f>C13</f>
        <v>0</v>
      </c>
      <c r="J30" s="424"/>
      <c r="K30" s="424"/>
      <c r="L30" s="427"/>
      <c r="M30" s="134"/>
      <c r="N30" s="131" t="s">
        <v>14</v>
      </c>
      <c r="O30" s="133"/>
      <c r="P30" s="131"/>
      <c r="Q30" s="131" t="s">
        <v>14</v>
      </c>
      <c r="R30" s="133"/>
      <c r="S30" s="131"/>
      <c r="T30" s="131" t="s">
        <v>14</v>
      </c>
      <c r="U30" s="133"/>
      <c r="V30" s="131"/>
      <c r="W30" s="131" t="s">
        <v>14</v>
      </c>
      <c r="X30" s="133"/>
      <c r="Y30" s="132"/>
      <c r="Z30" s="131" t="s">
        <v>14</v>
      </c>
      <c r="AA30" s="131"/>
      <c r="AB30" s="67">
        <f t="shared" si="0"/>
        <v>0</v>
      </c>
      <c r="AC30" s="130" t="s">
        <v>14</v>
      </c>
      <c r="AD30" s="61">
        <f t="shared" si="1"/>
        <v>0</v>
      </c>
      <c r="AE30" s="55"/>
      <c r="AF30" s="55"/>
      <c r="AG30" s="55"/>
      <c r="AH30" s="55"/>
      <c r="AI30" s="55"/>
    </row>
    <row r="31" spans="1:35" s="1" customFormat="1" ht="34.5" customHeight="1">
      <c r="A31" s="4">
        <v>2</v>
      </c>
      <c r="B31" s="5" t="s">
        <v>0</v>
      </c>
      <c r="C31" s="6">
        <v>4</v>
      </c>
      <c r="D31" s="423">
        <f>C9</f>
        <v>0</v>
      </c>
      <c r="E31" s="424"/>
      <c r="F31" s="424"/>
      <c r="G31" s="424"/>
      <c r="H31" s="425"/>
      <c r="I31" s="413">
        <f>C11</f>
        <v>0</v>
      </c>
      <c r="J31" s="414"/>
      <c r="K31" s="414"/>
      <c r="L31" s="415"/>
      <c r="M31" s="134"/>
      <c r="N31" s="131" t="s">
        <v>14</v>
      </c>
      <c r="O31" s="133"/>
      <c r="P31" s="131"/>
      <c r="Q31" s="131" t="s">
        <v>14</v>
      </c>
      <c r="R31" s="133"/>
      <c r="S31" s="131"/>
      <c r="T31" s="131" t="s">
        <v>14</v>
      </c>
      <c r="U31" s="133"/>
      <c r="V31" s="131"/>
      <c r="W31" s="131" t="s">
        <v>14</v>
      </c>
      <c r="X31" s="133"/>
      <c r="Y31" s="132"/>
      <c r="Z31" s="131" t="s">
        <v>14</v>
      </c>
      <c r="AA31" s="131"/>
      <c r="AB31" s="63">
        <f t="shared" si="0"/>
        <v>0</v>
      </c>
      <c r="AC31" s="130" t="s">
        <v>14</v>
      </c>
      <c r="AD31" s="61">
        <f t="shared" si="1"/>
        <v>0</v>
      </c>
      <c r="AE31" s="55"/>
      <c r="AF31" s="55"/>
      <c r="AG31" s="55"/>
      <c r="AH31" s="55"/>
      <c r="AI31" s="55"/>
    </row>
    <row r="32" spans="1:35" s="1" customFormat="1" ht="34.5" customHeight="1" thickBot="1">
      <c r="A32" s="24">
        <v>1</v>
      </c>
      <c r="B32" s="25" t="s">
        <v>0</v>
      </c>
      <c r="C32" s="26">
        <v>5</v>
      </c>
      <c r="D32" s="428">
        <f>C8</f>
        <v>0</v>
      </c>
      <c r="E32" s="429"/>
      <c r="F32" s="429"/>
      <c r="G32" s="429"/>
      <c r="H32" s="430"/>
      <c r="I32" s="420">
        <f>C12</f>
        <v>0</v>
      </c>
      <c r="J32" s="421"/>
      <c r="K32" s="421"/>
      <c r="L32" s="422"/>
      <c r="M32" s="129"/>
      <c r="N32" s="126" t="s">
        <v>14</v>
      </c>
      <c r="O32" s="128"/>
      <c r="P32" s="126"/>
      <c r="Q32" s="126" t="s">
        <v>14</v>
      </c>
      <c r="R32" s="128"/>
      <c r="S32" s="126"/>
      <c r="T32" s="126" t="s">
        <v>14</v>
      </c>
      <c r="U32" s="128"/>
      <c r="V32" s="126"/>
      <c r="W32" s="126" t="s">
        <v>14</v>
      </c>
      <c r="X32" s="128"/>
      <c r="Y32" s="127"/>
      <c r="Z32" s="126" t="s">
        <v>14</v>
      </c>
      <c r="AA32" s="126"/>
      <c r="AB32" s="59">
        <f t="shared" si="0"/>
        <v>0</v>
      </c>
      <c r="AC32" s="125" t="s">
        <v>14</v>
      </c>
      <c r="AD32" s="57">
        <f t="shared" si="1"/>
        <v>0</v>
      </c>
      <c r="AE32" s="55"/>
      <c r="AF32" s="55"/>
      <c r="AG32" s="55"/>
      <c r="AH32" s="55"/>
      <c r="AI32" s="55"/>
    </row>
    <row r="33" spans="1:35" s="1" customFormat="1" ht="34.5" customHeight="1">
      <c r="A33" s="124"/>
      <c r="B33" s="123"/>
      <c r="C33" s="122"/>
      <c r="D33" s="121"/>
      <c r="E33" s="121"/>
      <c r="F33" s="121"/>
      <c r="G33" s="121"/>
      <c r="H33" s="121"/>
      <c r="I33" s="121"/>
      <c r="J33" s="121"/>
      <c r="K33" s="121"/>
      <c r="L33" s="121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71"/>
      <c r="AC33" s="119"/>
      <c r="AD33" s="71"/>
      <c r="AE33" s="55"/>
      <c r="AF33" s="55"/>
      <c r="AG33" s="55"/>
      <c r="AH33" s="55"/>
      <c r="AI33" s="55"/>
    </row>
    <row r="34" spans="1:35" s="1" customFormat="1" ht="34.5" customHeight="1">
      <c r="A34" s="124"/>
      <c r="B34" s="123"/>
      <c r="C34" s="122"/>
      <c r="D34" s="121"/>
      <c r="E34" s="121"/>
      <c r="F34" s="121"/>
      <c r="G34" s="121"/>
      <c r="H34" s="121"/>
      <c r="I34" s="121"/>
      <c r="J34" s="121"/>
      <c r="K34" s="121"/>
      <c r="L34" s="121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71"/>
      <c r="AC34" s="119"/>
      <c r="AD34" s="71"/>
      <c r="AE34" s="55"/>
      <c r="AF34" s="55"/>
      <c r="AG34" s="55"/>
      <c r="AH34" s="55"/>
      <c r="AI34" s="55"/>
    </row>
    <row r="35" spans="1:35" s="1" customFormat="1" ht="34.5" customHeight="1">
      <c r="A35" s="124"/>
      <c r="B35" s="123"/>
      <c r="C35" s="122"/>
      <c r="D35" s="121"/>
      <c r="E35" s="121"/>
      <c r="F35" s="121"/>
      <c r="G35" s="121"/>
      <c r="H35" s="121"/>
      <c r="I35" s="121"/>
      <c r="J35" s="121"/>
      <c r="K35" s="121"/>
      <c r="L35" s="121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71"/>
      <c r="AC35" s="119"/>
      <c r="AD35" s="71"/>
      <c r="AE35" s="55"/>
      <c r="AF35" s="55"/>
      <c r="AG35" s="55"/>
      <c r="AH35" s="55"/>
      <c r="AI35" s="55"/>
    </row>
    <row r="36" spans="1:35" s="1" customFormat="1" ht="34.5" customHeight="1">
      <c r="A36" s="124"/>
      <c r="B36" s="123"/>
      <c r="C36" s="122"/>
      <c r="D36" s="121"/>
      <c r="E36" s="121"/>
      <c r="F36" s="121"/>
      <c r="G36" s="121"/>
      <c r="H36" s="121"/>
      <c r="I36" s="121"/>
      <c r="J36" s="121"/>
      <c r="K36" s="121"/>
      <c r="L36" s="121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71"/>
      <c r="AC36" s="119"/>
      <c r="AD36" s="71"/>
      <c r="AE36" s="55"/>
      <c r="AF36" s="55"/>
      <c r="AG36" s="55"/>
      <c r="AH36" s="55"/>
      <c r="AI36" s="55"/>
    </row>
    <row r="37" spans="1:35" s="1" customFormat="1" ht="34.5" customHeight="1">
      <c r="A37" s="124"/>
      <c r="B37" s="123"/>
      <c r="C37" s="122"/>
      <c r="D37" s="121"/>
      <c r="E37" s="121"/>
      <c r="F37" s="121"/>
      <c r="G37" s="121"/>
      <c r="H37" s="121"/>
      <c r="I37" s="121"/>
      <c r="J37" s="121"/>
      <c r="K37" s="121"/>
      <c r="L37" s="121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71"/>
      <c r="AC37" s="119"/>
      <c r="AD37" s="71"/>
      <c r="AE37" s="55"/>
      <c r="AF37" s="55"/>
      <c r="AG37" s="55"/>
      <c r="AH37" s="55"/>
      <c r="AI37" s="55"/>
    </row>
    <row r="38" spans="1:35" s="1" customFormat="1" ht="22.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5"/>
      <c r="AF38" s="55"/>
      <c r="AG38" s="55"/>
      <c r="AH38" s="55"/>
      <c r="AI38" s="55"/>
    </row>
    <row r="39" spans="1:35" s="1" customFormat="1" ht="34.5" customHeight="1">
      <c r="A39" s="276" t="s">
        <v>27</v>
      </c>
      <c r="B39" s="276"/>
      <c r="C39" s="276"/>
      <c r="D39" s="276"/>
      <c r="E39" s="276"/>
      <c r="F39" s="27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5"/>
      <c r="AF39" s="55"/>
      <c r="AG39" s="55"/>
      <c r="AH39" s="55"/>
      <c r="AI39" s="55"/>
    </row>
    <row r="40" spans="1:35" s="1" customFormat="1" ht="22.5" customHeight="1" thickBo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5"/>
      <c r="AF40" s="55"/>
      <c r="AG40" s="55"/>
      <c r="AH40" s="55"/>
      <c r="AI40" s="55"/>
    </row>
    <row r="41" spans="1:35" s="1" customFormat="1" ht="34.5" customHeight="1" thickBot="1">
      <c r="A41" s="329" t="s">
        <v>2</v>
      </c>
      <c r="B41" s="332"/>
      <c r="C41" s="298" t="s">
        <v>9</v>
      </c>
      <c r="D41" s="299"/>
      <c r="E41" s="299"/>
      <c r="F41" s="300"/>
      <c r="G41" s="299" t="s">
        <v>10</v>
      </c>
      <c r="H41" s="299"/>
      <c r="I41" s="299"/>
      <c r="J41" s="324">
        <v>1</v>
      </c>
      <c r="K41" s="325"/>
      <c r="L41" s="326"/>
      <c r="M41" s="325">
        <v>2</v>
      </c>
      <c r="N41" s="325"/>
      <c r="O41" s="326"/>
      <c r="P41" s="325">
        <v>3</v>
      </c>
      <c r="Q41" s="325"/>
      <c r="R41" s="326"/>
      <c r="S41" s="452">
        <v>4</v>
      </c>
      <c r="T41" s="330"/>
      <c r="U41" s="331"/>
      <c r="V41" s="452">
        <v>5</v>
      </c>
      <c r="W41" s="330"/>
      <c r="X41" s="331"/>
      <c r="Y41" s="325">
        <v>6</v>
      </c>
      <c r="Z41" s="325"/>
      <c r="AA41" s="325"/>
      <c r="AB41" s="324" t="s">
        <v>11</v>
      </c>
      <c r="AC41" s="325"/>
      <c r="AD41" s="326"/>
      <c r="AE41" s="328" t="s">
        <v>12</v>
      </c>
      <c r="AF41" s="325"/>
      <c r="AG41" s="326"/>
      <c r="AH41" s="54" t="s">
        <v>13</v>
      </c>
      <c r="AI41" s="55"/>
    </row>
    <row r="42" spans="1:35" s="1" customFormat="1" ht="34.5" customHeight="1">
      <c r="A42" s="369">
        <v>1</v>
      </c>
      <c r="B42" s="370"/>
      <c r="C42" s="389">
        <f aca="true" t="shared" si="2" ref="C42:C47">C8</f>
        <v>0</v>
      </c>
      <c r="D42" s="390"/>
      <c r="E42" s="390"/>
      <c r="F42" s="391"/>
      <c r="G42" s="398" t="str">
        <f aca="true" t="shared" si="3" ref="G42:G47">N8</f>
        <v>TSV</v>
      </c>
      <c r="H42" s="398"/>
      <c r="I42" s="398"/>
      <c r="J42" s="118"/>
      <c r="K42" s="117"/>
      <c r="L42" s="116"/>
      <c r="M42" s="115">
        <f>AD22</f>
        <v>0</v>
      </c>
      <c r="N42" s="115" t="s">
        <v>14</v>
      </c>
      <c r="O42" s="114">
        <f>AB22</f>
        <v>0</v>
      </c>
      <c r="P42" s="115">
        <f>AB25</f>
        <v>0</v>
      </c>
      <c r="Q42" s="115" t="s">
        <v>14</v>
      </c>
      <c r="R42" s="114">
        <f>AD25</f>
        <v>0</v>
      </c>
      <c r="S42" s="69">
        <f>AD29</f>
        <v>0</v>
      </c>
      <c r="T42" s="69" t="s">
        <v>14</v>
      </c>
      <c r="U42" s="69">
        <f>AB29</f>
        <v>0</v>
      </c>
      <c r="V42" s="70">
        <f>AB32</f>
        <v>0</v>
      </c>
      <c r="W42" s="69" t="s">
        <v>14</v>
      </c>
      <c r="X42" s="113">
        <f>AD32</f>
        <v>0</v>
      </c>
      <c r="Y42" s="69">
        <f>AB18</f>
        <v>0</v>
      </c>
      <c r="Z42" s="69" t="s">
        <v>14</v>
      </c>
      <c r="AA42" s="69">
        <f>AD18</f>
        <v>0</v>
      </c>
      <c r="AB42" s="112">
        <f>SUM(M42,P42,S42,V42,Y42)</f>
        <v>0</v>
      </c>
      <c r="AC42" s="69" t="s">
        <v>14</v>
      </c>
      <c r="AD42" s="69">
        <f>SUM(O42,R42,U42,X42,AA42)</f>
        <v>0</v>
      </c>
      <c r="AE42" s="111">
        <f>SUM(IF(M42&gt;O42,1,0),IF(P42&gt;R42,1,0),IF(S42&gt;U42,1,0),IF(V42&gt;X42,1,0),IF(Y42&gt;AA42,1,0))</f>
        <v>0</v>
      </c>
      <c r="AF42" s="110" t="s">
        <v>14</v>
      </c>
      <c r="AG42" s="109">
        <f>SUM(IF(O42&gt;M42,1,0),IF(R42&gt;P42,1,0),IF(U42&gt;S42,1,0),IF(X42&gt;V42,1,0),IF(AA42&gt;Y42,1,0))</f>
        <v>0</v>
      </c>
      <c r="AH42" s="108"/>
      <c r="AI42" s="55"/>
    </row>
    <row r="43" spans="1:35" s="1" customFormat="1" ht="34.5" customHeight="1">
      <c r="A43" s="371">
        <v>2</v>
      </c>
      <c r="B43" s="372"/>
      <c r="C43" s="399">
        <f t="shared" si="2"/>
        <v>0</v>
      </c>
      <c r="D43" s="400"/>
      <c r="E43" s="400"/>
      <c r="F43" s="401"/>
      <c r="G43" s="408">
        <f t="shared" si="3"/>
        <v>0</v>
      </c>
      <c r="H43" s="408"/>
      <c r="I43" s="408"/>
      <c r="J43" s="90">
        <f>AB22</f>
        <v>0</v>
      </c>
      <c r="K43" s="62" t="s">
        <v>14</v>
      </c>
      <c r="L43" s="107">
        <f>AD22</f>
        <v>0</v>
      </c>
      <c r="M43" s="94"/>
      <c r="N43" s="93"/>
      <c r="O43" s="92"/>
      <c r="P43" s="62">
        <f>AD28</f>
        <v>0</v>
      </c>
      <c r="Q43" s="62" t="s">
        <v>14</v>
      </c>
      <c r="R43" s="107">
        <f>AB28</f>
        <v>0</v>
      </c>
      <c r="S43" s="67">
        <f>AB31</f>
        <v>0</v>
      </c>
      <c r="T43" s="66" t="s">
        <v>14</v>
      </c>
      <c r="U43" s="66">
        <f>AD31</f>
        <v>0</v>
      </c>
      <c r="V43" s="67">
        <f>AD19</f>
        <v>0</v>
      </c>
      <c r="W43" s="66" t="s">
        <v>14</v>
      </c>
      <c r="X43" s="91">
        <f>AB19</f>
        <v>0</v>
      </c>
      <c r="Y43" s="66">
        <f>AB24</f>
        <v>0</v>
      </c>
      <c r="Z43" s="66" t="s">
        <v>14</v>
      </c>
      <c r="AA43" s="66">
        <f>AD24</f>
        <v>0</v>
      </c>
      <c r="AB43" s="97">
        <f>SUM(J43,P43,S43,V43,Y43)</f>
        <v>0</v>
      </c>
      <c r="AC43" s="66" t="s">
        <v>14</v>
      </c>
      <c r="AD43" s="66">
        <f>SUM(L43,R43,U43,X43,AA43)</f>
        <v>0</v>
      </c>
      <c r="AE43" s="106">
        <f>SUM(IF(J43&gt;L43,1,0),IF(P43&gt;R43,1,0),IF(S43&gt;U43,1,0),IF(V43&gt;X43,1,0),IF(Y43&gt;AA43,1,0))</f>
        <v>0</v>
      </c>
      <c r="AF43" s="105" t="s">
        <v>14</v>
      </c>
      <c r="AG43" s="104">
        <f>SUM(IF(L43&gt;J43,1,0),IF(R43&gt;P43,1,0),IF(U43&gt;S43,1,0),IF(X43&gt;V43,1,0),IF(AA43&gt;Y43,1,0))</f>
        <v>0</v>
      </c>
      <c r="AH43" s="86"/>
      <c r="AI43" s="55"/>
    </row>
    <row r="44" spans="1:35" s="1" customFormat="1" ht="34.5" customHeight="1">
      <c r="A44" s="384">
        <v>3</v>
      </c>
      <c r="B44" s="385"/>
      <c r="C44" s="392">
        <f t="shared" si="2"/>
        <v>0</v>
      </c>
      <c r="D44" s="393"/>
      <c r="E44" s="393"/>
      <c r="F44" s="394"/>
      <c r="G44" s="383">
        <f t="shared" si="3"/>
        <v>0</v>
      </c>
      <c r="H44" s="383"/>
      <c r="I44" s="383"/>
      <c r="J44" s="103">
        <f>AD25</f>
        <v>0</v>
      </c>
      <c r="K44" s="71" t="s">
        <v>14</v>
      </c>
      <c r="L44" s="98">
        <f>AB25</f>
        <v>0</v>
      </c>
      <c r="M44" s="71">
        <f>AB28</f>
        <v>0</v>
      </c>
      <c r="N44" s="71" t="s">
        <v>14</v>
      </c>
      <c r="O44" s="98">
        <f>AD28</f>
        <v>0</v>
      </c>
      <c r="P44" s="102"/>
      <c r="Q44" s="101"/>
      <c r="R44" s="100"/>
      <c r="S44" s="71">
        <f>AD20</f>
        <v>0</v>
      </c>
      <c r="T44" s="71" t="s">
        <v>14</v>
      </c>
      <c r="U44" s="71">
        <f>AB20</f>
        <v>0</v>
      </c>
      <c r="V44" s="99">
        <f>AB23</f>
        <v>0</v>
      </c>
      <c r="W44" s="71" t="s">
        <v>14</v>
      </c>
      <c r="X44" s="98">
        <f>AD23</f>
        <v>0</v>
      </c>
      <c r="Y44" s="71">
        <f>AB30</f>
        <v>0</v>
      </c>
      <c r="Z44" s="71" t="s">
        <v>14</v>
      </c>
      <c r="AA44" s="71">
        <f>AD30</f>
        <v>0</v>
      </c>
      <c r="AB44" s="90">
        <f>SUM(J44,M44,S44,V44,Y44)</f>
        <v>0</v>
      </c>
      <c r="AC44" s="62" t="s">
        <v>14</v>
      </c>
      <c r="AD44" s="62">
        <f>SUM(L44,O44,U44,X44,AA44)</f>
        <v>0</v>
      </c>
      <c r="AE44" s="89">
        <f>SUM(IF(M44&gt;O44,1,0),IF(J44&gt;L44,1,0),IF(S44&gt;U44,1,0),IF(V44&gt;X44,1,0),IF(Y44&gt;AA44,1,0))</f>
        <v>0</v>
      </c>
      <c r="AF44" s="88" t="s">
        <v>14</v>
      </c>
      <c r="AG44" s="87">
        <f>SUM(IF(O44&gt;M44,1,0),IF(L44&gt;J44,1,0),IF(U44&gt;S44,1,0),IF(X44&gt;V44,1,0),IF(AA44&gt;Y44,1,0))</f>
        <v>0</v>
      </c>
      <c r="AH44" s="141"/>
      <c r="AI44" s="55"/>
    </row>
    <row r="45" spans="1:35" s="1" customFormat="1" ht="34.5" customHeight="1">
      <c r="A45" s="409">
        <v>4</v>
      </c>
      <c r="B45" s="410"/>
      <c r="C45" s="464">
        <f t="shared" si="2"/>
        <v>0</v>
      </c>
      <c r="D45" s="465"/>
      <c r="E45" s="465"/>
      <c r="F45" s="466"/>
      <c r="G45" s="473">
        <f t="shared" si="3"/>
        <v>0</v>
      </c>
      <c r="H45" s="474"/>
      <c r="I45" s="475"/>
      <c r="J45" s="97">
        <f>AB29</f>
        <v>0</v>
      </c>
      <c r="K45" s="66" t="s">
        <v>14</v>
      </c>
      <c r="L45" s="91">
        <f>AD29</f>
        <v>0</v>
      </c>
      <c r="M45" s="66">
        <f>AD31</f>
        <v>0</v>
      </c>
      <c r="N45" s="66" t="s">
        <v>14</v>
      </c>
      <c r="O45" s="91">
        <f>AB31</f>
        <v>0</v>
      </c>
      <c r="P45" s="96">
        <f>AB20</f>
        <v>0</v>
      </c>
      <c r="Q45" s="96" t="s">
        <v>14</v>
      </c>
      <c r="R45" s="95">
        <f>AD20</f>
        <v>0</v>
      </c>
      <c r="S45" s="94"/>
      <c r="T45" s="93"/>
      <c r="U45" s="92"/>
      <c r="V45" s="67">
        <f>AD26</f>
        <v>0</v>
      </c>
      <c r="W45" s="66" t="s">
        <v>14</v>
      </c>
      <c r="X45" s="91">
        <f>AB26</f>
        <v>0</v>
      </c>
      <c r="Y45" s="66">
        <f>AD21</f>
        <v>0</v>
      </c>
      <c r="Z45" s="66" t="s">
        <v>14</v>
      </c>
      <c r="AA45" s="66">
        <f>AB21</f>
        <v>0</v>
      </c>
      <c r="AB45" s="90">
        <f>SUM(J45,M45,P45,V45,Y45)</f>
        <v>0</v>
      </c>
      <c r="AC45" s="62" t="s">
        <v>14</v>
      </c>
      <c r="AD45" s="62">
        <f>SUM(L45,O45,R45,X45,AA45)</f>
        <v>0</v>
      </c>
      <c r="AE45" s="89">
        <f>SUM(IF(M45&gt;O45,1,0),IF(P45&gt;R45,1,0),IF(J45&gt;L45,1,0),IF(V45&gt;X45,1,0),IF(Y45&gt;AA45,1,0))</f>
        <v>0</v>
      </c>
      <c r="AF45" s="88" t="s">
        <v>14</v>
      </c>
      <c r="AG45" s="87">
        <f>SUM(IF(O45&gt;M45,1,0),IF(R45&gt;P45,1,0),IF(L45&gt;J45,1,0),IF(X45&gt;V45,1,0),IF(AA45&gt;Y45,1,0))</f>
        <v>0</v>
      </c>
      <c r="AH45" s="141"/>
      <c r="AI45" s="55"/>
    </row>
    <row r="46" spans="1:35" s="1" customFormat="1" ht="34.5" customHeight="1">
      <c r="A46" s="409">
        <v>5</v>
      </c>
      <c r="B46" s="410"/>
      <c r="C46" s="464">
        <f t="shared" si="2"/>
        <v>0</v>
      </c>
      <c r="D46" s="465"/>
      <c r="E46" s="465"/>
      <c r="F46" s="466"/>
      <c r="G46" s="473">
        <f t="shared" si="3"/>
        <v>0</v>
      </c>
      <c r="H46" s="474"/>
      <c r="I46" s="475"/>
      <c r="J46" s="90">
        <f>AD32</f>
        <v>0</v>
      </c>
      <c r="K46" s="62" t="s">
        <v>14</v>
      </c>
      <c r="L46" s="107">
        <f>AB32</f>
        <v>0</v>
      </c>
      <c r="M46" s="62">
        <f>AB19</f>
        <v>0</v>
      </c>
      <c r="N46" s="62" t="s">
        <v>14</v>
      </c>
      <c r="O46" s="107">
        <f>AD19</f>
        <v>0</v>
      </c>
      <c r="P46" s="142">
        <f>AD23</f>
        <v>0</v>
      </c>
      <c r="Q46" s="142" t="s">
        <v>14</v>
      </c>
      <c r="R46" s="143">
        <f>AB23</f>
        <v>0</v>
      </c>
      <c r="S46" s="142">
        <f>AB26</f>
        <v>0</v>
      </c>
      <c r="T46" s="142" t="s">
        <v>14</v>
      </c>
      <c r="U46" s="142">
        <f>AD26</f>
        <v>0</v>
      </c>
      <c r="V46" s="94"/>
      <c r="W46" s="93"/>
      <c r="X46" s="92"/>
      <c r="Y46" s="62">
        <f>AD27</f>
        <v>0</v>
      </c>
      <c r="Z46" s="62" t="s">
        <v>14</v>
      </c>
      <c r="AA46" s="62">
        <f>AB27</f>
        <v>0</v>
      </c>
      <c r="AB46" s="90">
        <f>SUM(J46,M46,S46,P46,Y46)</f>
        <v>0</v>
      </c>
      <c r="AC46" s="62" t="s">
        <v>14</v>
      </c>
      <c r="AD46" s="62">
        <f>SUM(L46,O46,U46,R46,AA46)</f>
        <v>0</v>
      </c>
      <c r="AE46" s="89">
        <f>SUM(IF(M46&gt;O46,1,0),IF(P46&gt;R46,1,0),IF(S46&gt;U46,1,0),IF(J46&gt;L46,1,0),IF(Y46&gt;AA46,1,0))</f>
        <v>0</v>
      </c>
      <c r="AF46" s="88" t="s">
        <v>14</v>
      </c>
      <c r="AG46" s="87">
        <f>SUM(IF(O46&gt;M46,1,0),IF(R46&gt;P46,1,0),IF(U46&gt;S46,1,0),IF(L46&gt;J46,1,0),IF(AA46&gt;Y46,1,0))</f>
        <v>0</v>
      </c>
      <c r="AH46" s="141"/>
      <c r="AI46" s="55"/>
    </row>
    <row r="47" spans="1:35" s="1" customFormat="1" ht="34.5" customHeight="1" thickBot="1">
      <c r="A47" s="378">
        <v>6</v>
      </c>
      <c r="B47" s="379"/>
      <c r="C47" s="488">
        <f t="shared" si="2"/>
        <v>0</v>
      </c>
      <c r="D47" s="489"/>
      <c r="E47" s="489"/>
      <c r="F47" s="490"/>
      <c r="G47" s="491">
        <f t="shared" si="3"/>
        <v>0</v>
      </c>
      <c r="H47" s="491"/>
      <c r="I47" s="491"/>
      <c r="J47" s="79">
        <f>AD18</f>
        <v>0</v>
      </c>
      <c r="K47" s="58" t="s">
        <v>14</v>
      </c>
      <c r="L47" s="85">
        <f>AB18</f>
        <v>0</v>
      </c>
      <c r="M47" s="58">
        <f>AD24</f>
        <v>0</v>
      </c>
      <c r="N47" s="58" t="s">
        <v>14</v>
      </c>
      <c r="O47" s="85">
        <f>AB24</f>
        <v>0</v>
      </c>
      <c r="P47" s="83">
        <f>AD30</f>
        <v>0</v>
      </c>
      <c r="Q47" s="83" t="s">
        <v>14</v>
      </c>
      <c r="R47" s="84">
        <f>AB30</f>
        <v>0</v>
      </c>
      <c r="S47" s="144">
        <f>AB21</f>
        <v>0</v>
      </c>
      <c r="T47" s="83" t="s">
        <v>14</v>
      </c>
      <c r="U47" s="83">
        <f>AD21</f>
        <v>0</v>
      </c>
      <c r="V47" s="59">
        <f>AB27</f>
        <v>0</v>
      </c>
      <c r="W47" s="58" t="s">
        <v>14</v>
      </c>
      <c r="X47" s="85">
        <f>AD27</f>
        <v>0</v>
      </c>
      <c r="Y47" s="82"/>
      <c r="Z47" s="81"/>
      <c r="AA47" s="81"/>
      <c r="AB47" s="79">
        <f>SUM(J47,M47,S47,V47,P47)</f>
        <v>0</v>
      </c>
      <c r="AC47" s="58" t="s">
        <v>14</v>
      </c>
      <c r="AD47" s="58">
        <f>SUM(L47,O47,U47,X47,R47)</f>
        <v>0</v>
      </c>
      <c r="AE47" s="78">
        <f>SUM(IF(M47&gt;O47,1,0),IF(P47&gt;R47,1,0),IF(S47&gt;U47,1,0),IF(V47&gt;X47,1,0),IF(J47&gt;L47,1,0))</f>
        <v>0</v>
      </c>
      <c r="AF47" s="77" t="s">
        <v>14</v>
      </c>
      <c r="AG47" s="76">
        <f>SUM(IF(O47&gt;M47,1,0),IF(R47&gt;P47,1,0),IF(U47&gt;S47,1,0),IF(X47&gt;V47,1,0),IF(L47&gt;J47,1,0))</f>
        <v>0</v>
      </c>
      <c r="AH47" s="75"/>
      <c r="AI47" s="55"/>
    </row>
    <row r="48" spans="1:35" s="1" customFormat="1" ht="34.5" customHeight="1">
      <c r="A48" s="72"/>
      <c r="B48" s="72"/>
      <c r="C48" s="74"/>
      <c r="D48" s="74"/>
      <c r="E48" s="74"/>
      <c r="F48" s="74"/>
      <c r="G48" s="73"/>
      <c r="H48" s="73"/>
      <c r="I48" s="73"/>
      <c r="J48" s="71"/>
      <c r="K48" s="71"/>
      <c r="L48" s="71"/>
      <c r="M48" s="71"/>
      <c r="N48" s="71"/>
      <c r="O48" s="71"/>
      <c r="P48" s="71"/>
      <c r="Q48" s="71"/>
      <c r="R48" s="71"/>
      <c r="S48" s="72"/>
      <c r="T48" s="72"/>
      <c r="U48" s="72"/>
      <c r="V48" s="71"/>
      <c r="W48" s="71"/>
      <c r="X48" s="71"/>
      <c r="Y48" s="71"/>
      <c r="Z48" s="71"/>
      <c r="AA48" s="71"/>
      <c r="AB48" s="71"/>
      <c r="AC48" s="71"/>
      <c r="AD48" s="71"/>
      <c r="AE48" s="55"/>
      <c r="AF48" s="55"/>
      <c r="AG48" s="55"/>
      <c r="AH48" s="55"/>
      <c r="AI48" s="55"/>
    </row>
    <row r="49" spans="1:35" s="1" customFormat="1" ht="34.5" customHeight="1" thickBo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5"/>
      <c r="AF49" s="55"/>
      <c r="AG49" s="55"/>
      <c r="AH49" s="55"/>
      <c r="AI49" s="55"/>
    </row>
    <row r="50" spans="1:35" s="1" customFormat="1" ht="34.5" customHeight="1">
      <c r="A50" s="276" t="s">
        <v>15</v>
      </c>
      <c r="B50" s="276"/>
      <c r="C50" s="276"/>
      <c r="D50" s="277"/>
      <c r="E50" s="35" t="s">
        <v>16</v>
      </c>
      <c r="F50" s="434">
        <f>IF(AH42=1,C42,IF(AH43=1,C42,IF(AH44=1,C44,IF(AH45=2,C45,IF(AH46=1,C46,IF(AH47=1,C47,))))))</f>
        <v>0</v>
      </c>
      <c r="G50" s="406"/>
      <c r="H50" s="406"/>
      <c r="I50" s="406"/>
      <c r="J50" s="407"/>
      <c r="K50" s="442">
        <f>IF(AH42=1,G42,IF(AH43=1,G43,IF(AH44=1,G44,IF(AH45=1,G45,IF(AH46=1,G46,IF(AH47=1,G47,))))))</f>
        <v>0</v>
      </c>
      <c r="L50" s="443"/>
      <c r="M50" s="443"/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92"/>
      <c r="Y50" s="69">
        <f>IF(AH42=1,AE42,IF(AH43=1,AE43,IF(AH44=1,AE44,IF(AH45=1,AE45,IF(AH46=1,AE46,IF(AH47=1,AE47,))))))</f>
        <v>0</v>
      </c>
      <c r="Z50" s="69" t="s">
        <v>14</v>
      </c>
      <c r="AA50" s="69">
        <f>IF(AH42=1,AG42,IF(AH43=1,AG43,IF(AH44=1,AG44,IF(AH45=1,AG45,IF(AH46=1,AG46,IF(AH47=1,AG47,))))))</f>
        <v>0</v>
      </c>
      <c r="AB50" s="70">
        <f>IF(AH42=1,AB42,IF(AH43=1,AB43,IF(AH44=1,AB44,IF(AH45=1,AB45,IF(AH46=1,AB46,IF(AH47=1,AB47,))))))</f>
        <v>0</v>
      </c>
      <c r="AC50" s="69" t="s">
        <v>14</v>
      </c>
      <c r="AD50" s="68">
        <f>IF(AH42=1,AD42,IF(AH43=1,AD43,IF(AH44=1,AD44,IF(AH45=1,AD45,IF(AH46=1,AD46,IF(AH47=1,AD47,))))))</f>
        <v>0</v>
      </c>
      <c r="AE50" s="55"/>
      <c r="AF50" s="55"/>
      <c r="AG50" s="55"/>
      <c r="AH50" s="55"/>
      <c r="AI50" s="55"/>
    </row>
    <row r="51" spans="1:35" s="1" customFormat="1" ht="34.5" customHeight="1">
      <c r="A51" s="56"/>
      <c r="B51" s="56"/>
      <c r="C51" s="56"/>
      <c r="D51" s="56"/>
      <c r="E51" s="52" t="s">
        <v>17</v>
      </c>
      <c r="F51" s="434">
        <f>IF(AH42=2,C42,IF(AH43=2,C43,IF(AH44=2,C44,IF(AH45=2,C45,IF(AH46=2,C46,IF(AH47=2,C47,))))))</f>
        <v>0</v>
      </c>
      <c r="G51" s="406"/>
      <c r="H51" s="406"/>
      <c r="I51" s="406"/>
      <c r="J51" s="407"/>
      <c r="K51" s="434">
        <f>IF(AH42=2,G42,IF(AH43=2,G43,IF(AH44=2,G44,IF(AH45=2,G45,IF(AH46=2,G46,IF(AH47=2,G47,))))))</f>
        <v>0</v>
      </c>
      <c r="L51" s="406"/>
      <c r="M51" s="406"/>
      <c r="N51" s="406"/>
      <c r="O51" s="406"/>
      <c r="P51" s="406"/>
      <c r="Q51" s="406"/>
      <c r="R51" s="406"/>
      <c r="S51" s="406"/>
      <c r="T51" s="406"/>
      <c r="U51" s="406"/>
      <c r="V51" s="406"/>
      <c r="W51" s="406"/>
      <c r="X51" s="407"/>
      <c r="Y51" s="67">
        <f>IF(AH42=2,AE42,IF(AH43=2,AE43,IF(AH44=2,AE44,IF(AH45=2,AE45,IF(AH46=2,AE46,IF(AH47=2,AE47,))))))</f>
        <v>0</v>
      </c>
      <c r="Z51" s="66" t="s">
        <v>14</v>
      </c>
      <c r="AA51" s="66">
        <f>IF(AH42=2,AG42,IF(AH43=2,AG43,IF(AH44=2,AG44,IF(AH45=2,AG45,IF(AH46=2,AG46,IF(AH47=2,AG47,))))))</f>
        <v>0</v>
      </c>
      <c r="AB51" s="67">
        <f>IF(AH42=2,AB42,IF(AH43=2,AB43,IF(AH44=2,AB44,IF(AH45=2,AB45,IF(AH46=2,AB46,IF(AH47=2,AB47,))))))</f>
        <v>0</v>
      </c>
      <c r="AC51" s="66" t="s">
        <v>14</v>
      </c>
      <c r="AD51" s="65">
        <f>IF(AH42=2,AD42,IF(AH43=2,AD43,IF(AH44=2,AD44,IF(AH45=2,AD45,IF(AH46=2,AD46,IF(AH47=2,AD47,))))))</f>
        <v>0</v>
      </c>
      <c r="AE51" s="55"/>
      <c r="AF51" s="55"/>
      <c r="AG51" s="55"/>
      <c r="AH51" s="55"/>
      <c r="AI51" s="55"/>
    </row>
    <row r="52" spans="1:35" s="1" customFormat="1" ht="34.5" customHeight="1">
      <c r="A52" s="56"/>
      <c r="B52" s="56"/>
      <c r="C52" s="56"/>
      <c r="D52" s="56"/>
      <c r="E52" s="40" t="s">
        <v>18</v>
      </c>
      <c r="F52" s="434">
        <f>IF(AH42=3,C42,IF(AH43=3,C43,IF(AH44=3,C44,IF(AH45=3,C45,IF(AH46=3,C46,IF(AH47=3,C47,))))))</f>
        <v>0</v>
      </c>
      <c r="G52" s="406"/>
      <c r="H52" s="406"/>
      <c r="I52" s="406"/>
      <c r="J52" s="407"/>
      <c r="K52" s="434">
        <f>IF(AH42=3,G42,IF(AH43=3,G43,IF(AH44=3,G44,IF(AH45=3,G45,IF(AH46=3,G46,IF(AH47=3,G47,))))))</f>
        <v>0</v>
      </c>
      <c r="L52" s="406"/>
      <c r="M52" s="406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7"/>
      <c r="Y52" s="63">
        <f>IF(AH42=3,AE42,IF(AH43=3,AE43,IF(AH44=3,AE44,IF(AH45=3,AE45,IF(AH46=3,AE46,IF(AH47=3,AE47,))))))</f>
        <v>0</v>
      </c>
      <c r="Z52" s="62" t="s">
        <v>14</v>
      </c>
      <c r="AA52" s="62">
        <f>IF(AH42=3,AG42,IF(AH43=3,AG43,IF(AH44=3,AG44,IF(AH45=3,AG45,IF(AH46=3,AG46,IF(AH47=3,AG47,))))))</f>
        <v>0</v>
      </c>
      <c r="AB52" s="63">
        <f>IF(AH42=3,AB42,IF(AH43=3,AB43,IF(AH44=3,AB44,IF(AH45=3,AB45,IF(AH46=3,AB46,IF(AH47=3,AB47,))))))</f>
        <v>0</v>
      </c>
      <c r="AC52" s="62" t="s">
        <v>14</v>
      </c>
      <c r="AD52" s="61">
        <f>IF(AH42=3,AD42,IF(AH43=3,AD43,IF(AH44=3,AD44,IF(AH45=3,AD45,IF(AH46=3,AD46,IF(AH47=3,AD47,))))))</f>
        <v>0</v>
      </c>
      <c r="AE52" s="55"/>
      <c r="AF52" s="55"/>
      <c r="AG52" s="55"/>
      <c r="AH52" s="55"/>
      <c r="AI52" s="55"/>
    </row>
    <row r="53" spans="1:35" s="1" customFormat="1" ht="34.5" customHeight="1">
      <c r="A53" s="56"/>
      <c r="B53" s="56"/>
      <c r="C53" s="56"/>
      <c r="D53" s="56"/>
      <c r="E53" s="64" t="s">
        <v>19</v>
      </c>
      <c r="F53" s="434">
        <f>IF(AH42=4,C42,IF(AH43=4,C43,IF(AH44=4,C44,IF(AH45=4,C45,IF(AH46=4,C46,IF(AH47=4,C47,))))))</f>
        <v>0</v>
      </c>
      <c r="G53" s="406"/>
      <c r="H53" s="406"/>
      <c r="I53" s="406"/>
      <c r="J53" s="407"/>
      <c r="K53" s="434">
        <f>IF(AH42=4,G42,IF(AH43=4,G43,IF(AH44=4,G44,IF(AH45=4,G45,IF(AH46=4,G46,IF(AH47=4,G47,))))))</f>
        <v>0</v>
      </c>
      <c r="L53" s="406"/>
      <c r="M53" s="406"/>
      <c r="N53" s="406"/>
      <c r="O53" s="406"/>
      <c r="P53" s="406"/>
      <c r="Q53" s="406"/>
      <c r="R53" s="406"/>
      <c r="S53" s="406"/>
      <c r="T53" s="406"/>
      <c r="U53" s="406"/>
      <c r="V53" s="406"/>
      <c r="W53" s="406"/>
      <c r="X53" s="407"/>
      <c r="Y53" s="63">
        <f>IF(AH42=4,AE42,IF(AH43=4,AE43,IF(AH44=4,AE44,IF(AH45=4,AE45,IF(AH46=4,AE46,IF(AH47=4,AE47,))))))</f>
        <v>0</v>
      </c>
      <c r="Z53" s="62" t="s">
        <v>14</v>
      </c>
      <c r="AA53" s="62">
        <f>IF(AH42=4,AG42,IF(AH43=4,AG43,IF(AH44=4,AG44,IF(AH45=4,AG45,IF(AH46=4,AG46,IF(AH47=4,AG47,))))))</f>
        <v>0</v>
      </c>
      <c r="AB53" s="63">
        <f>IF(AH42=4,AB42,IF(AH43=4,AB43,IF(AH44=4,AB44,IF(AH45=4,AB45,IF(AH46=4,AB46,IF(AH47=4,AB47,))))))</f>
        <v>0</v>
      </c>
      <c r="AC53" s="62" t="s">
        <v>14</v>
      </c>
      <c r="AD53" s="61">
        <f>IF(AH42=4,AD42,IF(AH43=4,AD43,IF(AH44=4,AD44,IF(AH45=4,AD45,IF(AH46=4,AD46,IF(AH47=4,AD47,))))))</f>
        <v>0</v>
      </c>
      <c r="AE53" s="55"/>
      <c r="AF53" s="55"/>
      <c r="AG53" s="55"/>
      <c r="AH53" s="55"/>
      <c r="AI53" s="55"/>
    </row>
    <row r="54" spans="1:35" s="1" customFormat="1" ht="34.5" customHeight="1">
      <c r="A54" s="56"/>
      <c r="B54" s="56"/>
      <c r="C54" s="56"/>
      <c r="D54" s="56"/>
      <c r="E54" s="52" t="s">
        <v>29</v>
      </c>
      <c r="F54" s="434">
        <f>IF(AH42=5,C42,IF(AH43=5,C43,IF(AH44=5,C44,IF(AH45=5,C45,IF(AH46=5,C46,IF(AH47=5,C47,))))))</f>
        <v>0</v>
      </c>
      <c r="G54" s="406"/>
      <c r="H54" s="406"/>
      <c r="I54" s="406"/>
      <c r="J54" s="407"/>
      <c r="K54" s="434">
        <f>IF(AH42=5,G42,IF(AH43=5,G43,IF(AH44=5,G44,IF(AH45=5,G45,IF(AH46=5,G46,IF(AH47=5,G47,))))))</f>
        <v>0</v>
      </c>
      <c r="L54" s="406"/>
      <c r="M54" s="406"/>
      <c r="N54" s="406"/>
      <c r="O54" s="406"/>
      <c r="P54" s="406"/>
      <c r="Q54" s="406"/>
      <c r="R54" s="406"/>
      <c r="S54" s="406"/>
      <c r="T54" s="406"/>
      <c r="U54" s="406"/>
      <c r="V54" s="406"/>
      <c r="W54" s="406"/>
      <c r="X54" s="407"/>
      <c r="Y54" s="63">
        <f>IF(AH42=5,AE42,IF(AH43=5,AE43,IF(AH44=5,AE44,IF(AH45=5,AE45,IF(AH46=5,AE46,IF(AH47=5,AE47,))))))</f>
        <v>0</v>
      </c>
      <c r="Z54" s="62" t="s">
        <v>14</v>
      </c>
      <c r="AA54" s="62">
        <f>IF(AH42=5,AG42,IF(AH43=5,AG43,IF(AH44=5,AG44,IF(AH45=5,AG45,IF(AH46=5,AG46,IF(AH47=5,AG47,))))))</f>
        <v>0</v>
      </c>
      <c r="AB54" s="63">
        <f>IF(AH42=5,AB42,IF(AH43=5,AB43,IF(AH44=5,AB44,IF(AH45=5,AB45,IF(AH46=5,AB46,IF(AH47=5,AB47,))))))</f>
        <v>0</v>
      </c>
      <c r="AC54" s="62" t="s">
        <v>14</v>
      </c>
      <c r="AD54" s="61">
        <f>IF(AH42=5,AD42,IF(AH43=5,AD43,IF(AH44=5,AD44,IF(AH45=5,AD45,IF(AH46=5,AD46,IF(AH47=5,AD47,))))))</f>
        <v>0</v>
      </c>
      <c r="AE54" s="55"/>
      <c r="AF54" s="55"/>
      <c r="AG54" s="55"/>
      <c r="AH54" s="55"/>
      <c r="AI54" s="55"/>
    </row>
    <row r="55" spans="1:35" s="1" customFormat="1" ht="34.5" customHeight="1" thickBot="1">
      <c r="A55" s="56"/>
      <c r="B55" s="56"/>
      <c r="C55" s="56"/>
      <c r="D55" s="56"/>
      <c r="E55" s="45" t="s">
        <v>32</v>
      </c>
      <c r="F55" s="436">
        <f>IF(AH42=6,C42,IF(AH43=6,C43,IF(AH44=6,C44,IF(AH45=6,C45,IF(AH46=6,C46,IF(AH47=6,C47,))))))</f>
        <v>0</v>
      </c>
      <c r="G55" s="396"/>
      <c r="H55" s="396"/>
      <c r="I55" s="396"/>
      <c r="J55" s="397"/>
      <c r="K55" s="436">
        <f>IF(AH42=6,G42,IF(AH43=6,G43,IF(AH44=6,G44,IF(AH45=6,G45,IF(AH46=6,G46,IF(AH47=6,G47,))))))</f>
        <v>0</v>
      </c>
      <c r="L55" s="396"/>
      <c r="M55" s="396"/>
      <c r="N55" s="396"/>
      <c r="O55" s="396"/>
      <c r="P55" s="396"/>
      <c r="Q55" s="396"/>
      <c r="R55" s="396"/>
      <c r="S55" s="396"/>
      <c r="T55" s="396"/>
      <c r="U55" s="396"/>
      <c r="V55" s="396"/>
      <c r="W55" s="396"/>
      <c r="X55" s="397"/>
      <c r="Y55" s="58">
        <f>IF(AH42=6,AE42,IF(AH43=6,AE43,IF(AH44=6,AE44,IF(AH45=6,AE45,IF(AH46=6,AE46,IF(AH47=6,AE47,))))))</f>
        <v>0</v>
      </c>
      <c r="Z55" s="58" t="s">
        <v>14</v>
      </c>
      <c r="AA55" s="58">
        <f>IF(AH42=6,AG42,IF(AH43=6,AG43,IF(AH44=6,AG44,IF(AH45=6,AG45,IF(AH46=6,AG46,IF(AH47=6,AG47,))))))</f>
        <v>0</v>
      </c>
      <c r="AB55" s="59">
        <f>IF(AH42=6,AB42,IF(AH43=6,AB43,IF(AH44=6,AB44,IF(AH45=6,AB45,IF(AH46=6,AB46,IF(AH47=6,AB47,))))))</f>
        <v>0</v>
      </c>
      <c r="AC55" s="58" t="s">
        <v>14</v>
      </c>
      <c r="AD55" s="57">
        <f>IF(AH42=6,AD42,IF(AH43=6,AD43,IF(AH44=6,AD44,IF(AH45=6,AD45,IF(AH46=6,AD46,IF(AH47=6,AD47,))))))</f>
        <v>0</v>
      </c>
      <c r="AE55" s="55"/>
      <c r="AF55" s="55"/>
      <c r="AG55" s="55"/>
      <c r="AH55" s="55"/>
      <c r="AI55" s="55"/>
    </row>
    <row r="56" spans="1:35" s="1" customFormat="1" ht="34.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5"/>
      <c r="AF56" s="55"/>
      <c r="AG56" s="55"/>
      <c r="AH56" s="55"/>
      <c r="AI56" s="55"/>
    </row>
    <row r="57" spans="1:35" s="1" customFormat="1" ht="34.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5"/>
      <c r="AF57" s="55"/>
      <c r="AG57" s="55"/>
      <c r="AH57" s="55"/>
      <c r="AI57" s="55"/>
    </row>
    <row r="58" spans="1:30" s="1" customFormat="1" ht="34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  <row r="59" s="1" customFormat="1" ht="34.5" customHeight="1"/>
    <row r="60" s="1" customFormat="1" ht="34.5" customHeight="1"/>
  </sheetData>
  <sheetProtection/>
  <mergeCells count="117">
    <mergeCell ref="F53:J53"/>
    <mergeCell ref="K53:X53"/>
    <mergeCell ref="F54:J54"/>
    <mergeCell ref="K54:X54"/>
    <mergeCell ref="F55:J55"/>
    <mergeCell ref="K55:X55"/>
    <mergeCell ref="A50:D50"/>
    <mergeCell ref="F50:J50"/>
    <mergeCell ref="K50:X50"/>
    <mergeCell ref="F51:J51"/>
    <mergeCell ref="K51:X51"/>
    <mergeCell ref="F52:J52"/>
    <mergeCell ref="K52:X52"/>
    <mergeCell ref="A46:B46"/>
    <mergeCell ref="C46:F46"/>
    <mergeCell ref="G46:I46"/>
    <mergeCell ref="A47:B47"/>
    <mergeCell ref="C47:F47"/>
    <mergeCell ref="G47:I47"/>
    <mergeCell ref="A44:B44"/>
    <mergeCell ref="C44:F44"/>
    <mergeCell ref="G44:I44"/>
    <mergeCell ref="A45:B45"/>
    <mergeCell ref="C45:F45"/>
    <mergeCell ref="G45:I45"/>
    <mergeCell ref="AE41:AG41"/>
    <mergeCell ref="A42:B42"/>
    <mergeCell ref="C42:F42"/>
    <mergeCell ref="G42:I42"/>
    <mergeCell ref="A43:B43"/>
    <mergeCell ref="C43:F43"/>
    <mergeCell ref="G43:I43"/>
    <mergeCell ref="M41:O41"/>
    <mergeCell ref="P41:R41"/>
    <mergeCell ref="S41:U41"/>
    <mergeCell ref="V41:X41"/>
    <mergeCell ref="Y41:AA41"/>
    <mergeCell ref="AB41:AD41"/>
    <mergeCell ref="D31:H31"/>
    <mergeCell ref="I31:L31"/>
    <mergeCell ref="D32:H32"/>
    <mergeCell ref="I32:L32"/>
    <mergeCell ref="A39:F39"/>
    <mergeCell ref="A41:B41"/>
    <mergeCell ref="C41:F41"/>
    <mergeCell ref="G41:I41"/>
    <mergeCell ref="J41:L41"/>
    <mergeCell ref="D28:H28"/>
    <mergeCell ref="I28:L28"/>
    <mergeCell ref="D29:H29"/>
    <mergeCell ref="I29:L29"/>
    <mergeCell ref="D30:H30"/>
    <mergeCell ref="I30:L30"/>
    <mergeCell ref="D25:H25"/>
    <mergeCell ref="I25:L25"/>
    <mergeCell ref="D26:H26"/>
    <mergeCell ref="I26:L26"/>
    <mergeCell ref="D27:H27"/>
    <mergeCell ref="I27:L27"/>
    <mergeCell ref="D22:H22"/>
    <mergeCell ref="I22:L22"/>
    <mergeCell ref="D23:H23"/>
    <mergeCell ref="I23:L23"/>
    <mergeCell ref="D24:H24"/>
    <mergeCell ref="I24:L24"/>
    <mergeCell ref="D19:H19"/>
    <mergeCell ref="I19:L19"/>
    <mergeCell ref="D20:H20"/>
    <mergeCell ref="I20:L20"/>
    <mergeCell ref="D21:H21"/>
    <mergeCell ref="I21:L21"/>
    <mergeCell ref="S17:U17"/>
    <mergeCell ref="V17:X17"/>
    <mergeCell ref="Y17:AA17"/>
    <mergeCell ref="AB17:AD17"/>
    <mergeCell ref="D18:H18"/>
    <mergeCell ref="I18:L18"/>
    <mergeCell ref="A15:F15"/>
    <mergeCell ref="A17:C17"/>
    <mergeCell ref="D17:H17"/>
    <mergeCell ref="I17:L17"/>
    <mergeCell ref="M17:O17"/>
    <mergeCell ref="P17:R17"/>
    <mergeCell ref="A12:B12"/>
    <mergeCell ref="C12:M12"/>
    <mergeCell ref="N12:AD12"/>
    <mergeCell ref="A13:B13"/>
    <mergeCell ref="C13:M13"/>
    <mergeCell ref="N13:AD13"/>
    <mergeCell ref="A10:B10"/>
    <mergeCell ref="C10:M10"/>
    <mergeCell ref="N10:AD10"/>
    <mergeCell ref="A11:B11"/>
    <mergeCell ref="C11:M11"/>
    <mergeCell ref="N11:AD11"/>
    <mergeCell ref="A8:B8"/>
    <mergeCell ref="C8:M8"/>
    <mergeCell ref="N8:AD8"/>
    <mergeCell ref="A9:B9"/>
    <mergeCell ref="C9:M9"/>
    <mergeCell ref="N9:AD9"/>
    <mergeCell ref="A3:E3"/>
    <mergeCell ref="F3:R3"/>
    <mergeCell ref="S3:V3"/>
    <mergeCell ref="W3:AD3"/>
    <mergeCell ref="A5:F5"/>
    <mergeCell ref="A7:B7"/>
    <mergeCell ref="C7:M7"/>
    <mergeCell ref="N7:AD7"/>
    <mergeCell ref="A1:E1"/>
    <mergeCell ref="F1:R1"/>
    <mergeCell ref="S1:V1"/>
    <mergeCell ref="W1:AD1"/>
    <mergeCell ref="A2:E2"/>
    <mergeCell ref="F2:R2"/>
    <mergeCell ref="S2:V2"/>
    <mergeCell ref="W2:AD2"/>
  </mergeCells>
  <printOptions/>
  <pageMargins left="0.787401575" right="0.787401575" top="0.984251969" bottom="0.984251969" header="0.4921259845" footer="0.4921259845"/>
  <pageSetup horizontalDpi="300" verticalDpi="3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Q50"/>
  <sheetViews>
    <sheetView zoomScale="50" zoomScaleNormal="50" zoomScalePageLayoutView="0" workbookViewId="0" topLeftCell="A6">
      <selection activeCell="G18" sqref="G18:K18"/>
    </sheetView>
  </sheetViews>
  <sheetFormatPr defaultColWidth="11.421875" defaultRowHeight="12.75"/>
  <cols>
    <col min="1" max="1" width="1.421875" style="53" customWidth="1"/>
    <col min="2" max="2" width="4.00390625" style="53" customWidth="1"/>
    <col min="3" max="3" width="2.421875" style="53" customWidth="1"/>
    <col min="4" max="4" width="4.00390625" style="53" customWidth="1"/>
    <col min="5" max="6" width="5.7109375" style="53" customWidth="1"/>
    <col min="7" max="7" width="21.421875" style="53" customWidth="1"/>
    <col min="8" max="9" width="4.28125" style="53" customWidth="1"/>
    <col min="10" max="10" width="21.28125" style="53" customWidth="1"/>
    <col min="11" max="11" width="4.00390625" style="53" customWidth="1"/>
    <col min="12" max="12" width="1.28515625" style="53" customWidth="1"/>
    <col min="13" max="14" width="4.00390625" style="53" customWidth="1"/>
    <col min="15" max="15" width="1.28515625" style="53" customWidth="1"/>
    <col min="16" max="17" width="4.00390625" style="53" customWidth="1"/>
    <col min="18" max="18" width="1.28515625" style="53" customWidth="1"/>
    <col min="19" max="20" width="4.00390625" style="53" customWidth="1"/>
    <col min="21" max="21" width="1.28515625" style="53" customWidth="1"/>
    <col min="22" max="23" width="4.00390625" style="53" customWidth="1"/>
    <col min="24" max="24" width="1.28515625" style="53" customWidth="1"/>
    <col min="25" max="26" width="4.00390625" style="53" customWidth="1"/>
    <col min="27" max="27" width="1.28515625" style="53" customWidth="1"/>
    <col min="28" max="29" width="4.00390625" style="53" customWidth="1"/>
    <col min="30" max="30" width="1.28515625" style="53" customWidth="1"/>
    <col min="31" max="31" width="4.00390625" style="53" customWidth="1"/>
    <col min="32" max="32" width="3.8515625" style="53" customWidth="1"/>
    <col min="33" max="33" width="1.28515625" style="53" customWidth="1"/>
    <col min="34" max="34" width="4.00390625" style="53" customWidth="1"/>
    <col min="35" max="35" width="5.421875" style="53" customWidth="1"/>
    <col min="36" max="36" width="1.421875" style="53" customWidth="1"/>
    <col min="37" max="38" width="5.421875" style="53" customWidth="1"/>
    <col min="39" max="39" width="1.28515625" style="53" customWidth="1"/>
    <col min="40" max="40" width="5.421875" style="53" customWidth="1"/>
    <col min="41" max="41" width="4.00390625" style="53" customWidth="1"/>
    <col min="42" max="42" width="1.421875" style="53" customWidth="1"/>
    <col min="43" max="44" width="4.00390625" style="53" customWidth="1"/>
    <col min="45" max="45" width="1.421875" style="53" customWidth="1"/>
    <col min="46" max="47" width="4.00390625" style="53" customWidth="1"/>
    <col min="48" max="48" width="1.421875" style="53" customWidth="1"/>
    <col min="49" max="50" width="4.00390625" style="53" customWidth="1"/>
    <col min="51" max="51" width="1.421875" style="53" customWidth="1"/>
    <col min="52" max="53" width="4.00390625" style="53" customWidth="1"/>
    <col min="54" max="54" width="1.421875" style="53" customWidth="1"/>
    <col min="55" max="56" width="4.00390625" style="53" customWidth="1"/>
    <col min="57" max="57" width="1.421875" style="53" customWidth="1"/>
    <col min="58" max="59" width="4.00390625" style="53" customWidth="1"/>
    <col min="60" max="60" width="1.421875" style="53" customWidth="1"/>
    <col min="61" max="62" width="4.00390625" style="53" customWidth="1"/>
    <col min="63" max="63" width="1.421875" style="53" customWidth="1"/>
    <col min="64" max="64" width="4.00390625" style="53" customWidth="1"/>
    <col min="65" max="16384" width="11.421875" style="53" customWidth="1"/>
  </cols>
  <sheetData>
    <row r="1" spans="2:43" s="1" customFormat="1" ht="34.5" customHeight="1">
      <c r="B1" s="341" t="s">
        <v>20</v>
      </c>
      <c r="C1" s="341"/>
      <c r="D1" s="341"/>
      <c r="E1" s="341"/>
      <c r="F1" s="341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341" t="s">
        <v>22</v>
      </c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</row>
    <row r="2" spans="2:43" s="1" customFormat="1" ht="34.5" customHeight="1">
      <c r="B2" s="494" t="s">
        <v>21</v>
      </c>
      <c r="C2" s="494"/>
      <c r="D2" s="494"/>
      <c r="E2" s="494"/>
      <c r="F2" s="494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342" t="s">
        <v>23</v>
      </c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</row>
    <row r="3" spans="2:43" s="1" customFormat="1" ht="34.5" customHeight="1">
      <c r="B3" s="342" t="s">
        <v>25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 t="s">
        <v>24</v>
      </c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</row>
    <row r="4" spans="61:84" s="1" customFormat="1" ht="22.5" customHeight="1">
      <c r="BI4" s="2"/>
      <c r="BJ4" s="2"/>
      <c r="BK4" s="2"/>
      <c r="BL4" s="2"/>
      <c r="BM4" s="2"/>
      <c r="BN4" s="3"/>
      <c r="BO4" s="3"/>
      <c r="BP4" s="3"/>
      <c r="BQ4" s="3"/>
      <c r="BR4" s="3"/>
      <c r="BS4" s="3"/>
      <c r="BT4" s="3"/>
      <c r="BU4" s="2"/>
      <c r="BV4" s="2"/>
      <c r="BW4" s="2"/>
      <c r="BX4" s="2"/>
      <c r="BY4" s="3"/>
      <c r="BZ4" s="3"/>
      <c r="CA4" s="3"/>
      <c r="CB4" s="3"/>
      <c r="CC4" s="3"/>
      <c r="CD4" s="3"/>
      <c r="CE4" s="3"/>
      <c r="CF4" s="3"/>
    </row>
    <row r="5" spans="2:85" s="1" customFormat="1" ht="34.5" customHeight="1">
      <c r="B5" s="276" t="s">
        <v>27</v>
      </c>
      <c r="C5" s="276"/>
      <c r="D5" s="276"/>
      <c r="E5" s="276"/>
      <c r="F5" s="276"/>
      <c r="G5" s="27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BI5" s="495"/>
      <c r="BJ5" s="495"/>
      <c r="BK5" s="495"/>
      <c r="BL5" s="495"/>
      <c r="BM5" s="495"/>
      <c r="BN5" s="495"/>
      <c r="BO5" s="215"/>
      <c r="BP5" s="215"/>
      <c r="BQ5" s="215"/>
      <c r="BR5" s="215"/>
      <c r="BS5" s="215"/>
      <c r="BT5" s="215"/>
      <c r="BU5" s="236"/>
      <c r="BV5" s="236"/>
      <c r="BW5" s="236"/>
      <c r="BX5" s="236"/>
      <c r="BY5" s="215"/>
      <c r="BZ5" s="215"/>
      <c r="CA5" s="215"/>
      <c r="CB5" s="215"/>
      <c r="CC5" s="215"/>
      <c r="CD5" s="215"/>
      <c r="CE5" s="215"/>
      <c r="CF5" s="215"/>
      <c r="CG5" s="215"/>
    </row>
    <row r="6" spans="2:85" s="1" customFormat="1" ht="22.5" customHeight="1" thickBo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</row>
    <row r="7" spans="2:85" s="1" customFormat="1" ht="34.5" customHeight="1" thickBot="1">
      <c r="B7" s="329" t="s">
        <v>2</v>
      </c>
      <c r="C7" s="332"/>
      <c r="D7" s="299" t="s">
        <v>9</v>
      </c>
      <c r="E7" s="299"/>
      <c r="F7" s="299"/>
      <c r="G7" s="300"/>
      <c r="H7" s="299" t="s">
        <v>10</v>
      </c>
      <c r="I7" s="299"/>
      <c r="J7" s="340"/>
      <c r="K7" s="330">
        <v>1</v>
      </c>
      <c r="L7" s="330"/>
      <c r="M7" s="331"/>
      <c r="N7" s="330">
        <v>2</v>
      </c>
      <c r="O7" s="330"/>
      <c r="P7" s="331"/>
      <c r="Q7" s="330">
        <v>3</v>
      </c>
      <c r="R7" s="330"/>
      <c r="S7" s="331"/>
      <c r="T7" s="452">
        <v>4</v>
      </c>
      <c r="U7" s="330"/>
      <c r="V7" s="331"/>
      <c r="W7" s="452">
        <v>5</v>
      </c>
      <c r="X7" s="330"/>
      <c r="Y7" s="331"/>
      <c r="Z7" s="330">
        <v>6</v>
      </c>
      <c r="AA7" s="330"/>
      <c r="AB7" s="330"/>
      <c r="AC7" s="496">
        <v>7</v>
      </c>
      <c r="AD7" s="497"/>
      <c r="AE7" s="497"/>
      <c r="AF7" s="496">
        <v>8</v>
      </c>
      <c r="AG7" s="497"/>
      <c r="AH7" s="497"/>
      <c r="AI7" s="329" t="s">
        <v>11</v>
      </c>
      <c r="AJ7" s="330"/>
      <c r="AK7" s="331"/>
      <c r="AL7" s="452" t="s">
        <v>12</v>
      </c>
      <c r="AM7" s="330"/>
      <c r="AN7" s="332"/>
      <c r="AO7" s="235"/>
      <c r="AP7" s="152" t="s">
        <v>13</v>
      </c>
      <c r="AQ7" s="234"/>
      <c r="BI7" s="498"/>
      <c r="BJ7" s="498"/>
      <c r="BK7" s="499"/>
      <c r="BL7" s="499"/>
      <c r="BM7" s="499"/>
      <c r="BN7" s="499"/>
      <c r="BO7" s="499"/>
      <c r="BP7" s="499"/>
      <c r="BQ7" s="499"/>
      <c r="BR7" s="499"/>
      <c r="BS7" s="499"/>
      <c r="BT7" s="499"/>
      <c r="BU7" s="499"/>
      <c r="BV7" s="499"/>
      <c r="BW7" s="499"/>
      <c r="BX7" s="499"/>
      <c r="BY7" s="499"/>
      <c r="BZ7" s="499"/>
      <c r="CA7" s="499"/>
      <c r="CB7" s="499"/>
      <c r="CC7" s="499"/>
      <c r="CD7" s="499"/>
      <c r="CE7" s="499"/>
      <c r="CF7" s="499"/>
      <c r="CG7" s="215"/>
    </row>
    <row r="8" spans="1:85" s="1" customFormat="1" ht="34.5" customHeight="1">
      <c r="A8" s="203">
        <f aca="true" t="shared" si="0" ref="A8:A15">AO8</f>
        <v>0</v>
      </c>
      <c r="B8" s="371" t="s">
        <v>16</v>
      </c>
      <c r="C8" s="372"/>
      <c r="D8" s="500"/>
      <c r="E8" s="501"/>
      <c r="F8" s="501"/>
      <c r="G8" s="502"/>
      <c r="H8" s="503"/>
      <c r="I8" s="503"/>
      <c r="J8" s="504"/>
      <c r="K8" s="118"/>
      <c r="L8" s="117"/>
      <c r="M8" s="116"/>
      <c r="N8" s="115">
        <f>AB33</f>
        <v>0</v>
      </c>
      <c r="O8" s="115" t="s">
        <v>14</v>
      </c>
      <c r="P8" s="114">
        <f>Z33</f>
        <v>0</v>
      </c>
      <c r="Q8" s="115">
        <f>Z41</f>
        <v>0</v>
      </c>
      <c r="R8" s="115" t="s">
        <v>14</v>
      </c>
      <c r="S8" s="114">
        <f>AB41</f>
        <v>0</v>
      </c>
      <c r="T8" s="115">
        <f>AB37</f>
        <v>0</v>
      </c>
      <c r="U8" s="115" t="s">
        <v>14</v>
      </c>
      <c r="V8" s="114">
        <f>Z37</f>
        <v>0</v>
      </c>
      <c r="W8" s="115">
        <f>BJ33</f>
        <v>0</v>
      </c>
      <c r="X8" s="115" t="s">
        <v>14</v>
      </c>
      <c r="Y8" s="114">
        <f>BL33</f>
        <v>0</v>
      </c>
      <c r="Z8" s="115">
        <f>Z45</f>
        <v>0</v>
      </c>
      <c r="AA8" s="115" t="s">
        <v>14</v>
      </c>
      <c r="AB8" s="114">
        <f>AB45</f>
        <v>0</v>
      </c>
      <c r="AC8" s="232">
        <f>M14</f>
        <v>0</v>
      </c>
      <c r="AD8" s="115" t="s">
        <v>14</v>
      </c>
      <c r="AE8" s="233">
        <f>K14</f>
        <v>0</v>
      </c>
      <c r="AF8" s="232">
        <f>M15</f>
        <v>0</v>
      </c>
      <c r="AG8" s="115" t="s">
        <v>14</v>
      </c>
      <c r="AH8" s="232">
        <f>K15</f>
        <v>0</v>
      </c>
      <c r="AI8" s="112">
        <f aca="true" t="shared" si="1" ref="AI8:AI15">SUM(K8,N8,Q8,T8,W8,Z8,AC8,AF8)</f>
        <v>0</v>
      </c>
      <c r="AJ8" s="69" t="s">
        <v>14</v>
      </c>
      <c r="AK8" s="113">
        <f aca="true" t="shared" si="2" ref="AK8:AK15">SUM(M8,P8,P8,S8,V8,Y8,AB8,AE8,AH8)</f>
        <v>0</v>
      </c>
      <c r="AL8" s="231">
        <f aca="true" t="shared" si="3" ref="AL8:AL15">SUM(IF(K8&gt;M8,1,0),IF(N8&gt;P8,1,0),IF(Q8&gt;S8,1,0),IF(T8&gt;V8,1,0),IF(W8&gt;Y8,1,0),IF(Z8&gt;AB8,1,0),IF(AC8&gt;AE8,1,0),IF(AF8&gt;AH8,1,0))</f>
        <v>0</v>
      </c>
      <c r="AM8" s="231" t="s">
        <v>14</v>
      </c>
      <c r="AN8" s="230">
        <f aca="true" t="shared" si="4" ref="AN8:AN15">SUM(IF(K8&lt;M8,1,0),IF(P8&gt;N8,1,0),IF(S8&gt;Q8,1,0),IF(V8&gt;T8,1,0),IF(Y8&gt;W8,1,0),IF(AB8&gt;Z8,1,0),IF(AC8&lt;AE8,1,0),IF(AF8&lt;AH8,1,0))</f>
        <v>0</v>
      </c>
      <c r="AO8" s="505"/>
      <c r="AP8" s="506"/>
      <c r="AQ8" s="507"/>
      <c r="BI8" s="498"/>
      <c r="BJ8" s="498"/>
      <c r="BK8" s="508"/>
      <c r="BL8" s="508"/>
      <c r="BM8" s="508"/>
      <c r="BN8" s="508"/>
      <c r="BO8" s="508"/>
      <c r="BP8" s="508"/>
      <c r="BQ8" s="508"/>
      <c r="BR8" s="508"/>
      <c r="BS8" s="508"/>
      <c r="BT8" s="508"/>
      <c r="BU8" s="508"/>
      <c r="BV8" s="508"/>
      <c r="BW8" s="508"/>
      <c r="BX8" s="508"/>
      <c r="BY8" s="508"/>
      <c r="BZ8" s="508"/>
      <c r="CA8" s="508"/>
      <c r="CB8" s="508"/>
      <c r="CC8" s="508"/>
      <c r="CD8" s="508"/>
      <c r="CE8" s="508"/>
      <c r="CF8" s="508"/>
      <c r="CG8" s="215"/>
    </row>
    <row r="9" spans="1:85" s="1" customFormat="1" ht="34.5" customHeight="1">
      <c r="A9" s="203">
        <f t="shared" si="0"/>
        <v>0</v>
      </c>
      <c r="B9" s="371" t="s">
        <v>17</v>
      </c>
      <c r="C9" s="372"/>
      <c r="D9" s="509"/>
      <c r="E9" s="510"/>
      <c r="F9" s="510"/>
      <c r="G9" s="511"/>
      <c r="H9" s="512"/>
      <c r="I9" s="512"/>
      <c r="J9" s="513"/>
      <c r="K9" s="90">
        <f>Z33</f>
        <v>0</v>
      </c>
      <c r="L9" s="62" t="s">
        <v>14</v>
      </c>
      <c r="M9" s="107">
        <f>AB33</f>
        <v>0</v>
      </c>
      <c r="N9" s="227"/>
      <c r="O9" s="227"/>
      <c r="P9" s="226"/>
      <c r="Q9" s="62">
        <f>AB38</f>
        <v>0</v>
      </c>
      <c r="R9" s="62" t="s">
        <v>14</v>
      </c>
      <c r="S9" s="107">
        <f>Z38</f>
        <v>0</v>
      </c>
      <c r="T9" s="62">
        <f>Z42</f>
        <v>0</v>
      </c>
      <c r="U9" s="62" t="s">
        <v>14</v>
      </c>
      <c r="V9" s="107">
        <f>AB42</f>
        <v>0</v>
      </c>
      <c r="W9" s="62">
        <f>AB46</f>
        <v>0</v>
      </c>
      <c r="X9" s="62" t="s">
        <v>14</v>
      </c>
      <c r="Y9" s="107">
        <f>Z46</f>
        <v>0</v>
      </c>
      <c r="Z9" s="62">
        <f>BJ34</f>
        <v>0</v>
      </c>
      <c r="AA9" s="62" t="s">
        <v>14</v>
      </c>
      <c r="AB9" s="107">
        <f>BL34</f>
        <v>0</v>
      </c>
      <c r="AC9" s="214">
        <f>P14</f>
        <v>0</v>
      </c>
      <c r="AD9" s="62" t="s">
        <v>14</v>
      </c>
      <c r="AE9" s="213">
        <f>N14</f>
        <v>0</v>
      </c>
      <c r="AF9" s="214">
        <f>P15</f>
        <v>0</v>
      </c>
      <c r="AG9" s="62" t="s">
        <v>14</v>
      </c>
      <c r="AH9" s="214">
        <f>N15</f>
        <v>0</v>
      </c>
      <c r="AI9" s="97">
        <f t="shared" si="1"/>
        <v>0</v>
      </c>
      <c r="AJ9" s="66" t="s">
        <v>14</v>
      </c>
      <c r="AK9" s="91">
        <f t="shared" si="2"/>
        <v>0</v>
      </c>
      <c r="AL9" s="229">
        <f t="shared" si="3"/>
        <v>0</v>
      </c>
      <c r="AM9" s="229" t="s">
        <v>14</v>
      </c>
      <c r="AN9" s="228">
        <f t="shared" si="4"/>
        <v>0</v>
      </c>
      <c r="AO9" s="514"/>
      <c r="AP9" s="515"/>
      <c r="AQ9" s="516"/>
      <c r="BI9" s="498"/>
      <c r="BJ9" s="498"/>
      <c r="BK9" s="508"/>
      <c r="BL9" s="508"/>
      <c r="BM9" s="508"/>
      <c r="BN9" s="508"/>
      <c r="BO9" s="508"/>
      <c r="BP9" s="508"/>
      <c r="BQ9" s="508"/>
      <c r="BR9" s="508"/>
      <c r="BS9" s="508"/>
      <c r="BT9" s="508"/>
      <c r="BU9" s="508"/>
      <c r="BV9" s="508"/>
      <c r="BW9" s="508"/>
      <c r="BX9" s="508"/>
      <c r="BY9" s="508"/>
      <c r="BZ9" s="508"/>
      <c r="CA9" s="508"/>
      <c r="CB9" s="508"/>
      <c r="CC9" s="508"/>
      <c r="CD9" s="508"/>
      <c r="CE9" s="508"/>
      <c r="CF9" s="508"/>
      <c r="CG9" s="215"/>
    </row>
    <row r="10" spans="1:85" s="1" customFormat="1" ht="34.5" customHeight="1">
      <c r="A10" s="203">
        <f t="shared" si="0"/>
        <v>0</v>
      </c>
      <c r="B10" s="384" t="s">
        <v>18</v>
      </c>
      <c r="C10" s="385"/>
      <c r="D10" s="509"/>
      <c r="E10" s="510"/>
      <c r="F10" s="510"/>
      <c r="G10" s="511"/>
      <c r="H10" s="512"/>
      <c r="I10" s="512"/>
      <c r="J10" s="513"/>
      <c r="K10" s="90">
        <f>AB41</f>
        <v>0</v>
      </c>
      <c r="L10" s="62" t="s">
        <v>14</v>
      </c>
      <c r="M10" s="107">
        <f>Z41</f>
        <v>0</v>
      </c>
      <c r="N10" s="62">
        <f>Z38</f>
        <v>0</v>
      </c>
      <c r="O10" s="62" t="s">
        <v>14</v>
      </c>
      <c r="P10" s="107">
        <f>AB38</f>
        <v>0</v>
      </c>
      <c r="Q10" s="227"/>
      <c r="R10" s="227"/>
      <c r="S10" s="226"/>
      <c r="T10" s="62">
        <f>AB34</f>
        <v>0</v>
      </c>
      <c r="U10" s="62" t="s">
        <v>14</v>
      </c>
      <c r="V10" s="107">
        <f>Z34</f>
        <v>0</v>
      </c>
      <c r="W10" s="62">
        <f>BJ43</f>
        <v>0</v>
      </c>
      <c r="X10" s="62" t="s">
        <v>14</v>
      </c>
      <c r="Y10" s="107">
        <f>BL43</f>
        <v>0</v>
      </c>
      <c r="Z10" s="62">
        <f>BJ39</f>
        <v>0</v>
      </c>
      <c r="AA10" s="62" t="s">
        <v>14</v>
      </c>
      <c r="AB10" s="107">
        <f>BL39</f>
        <v>0</v>
      </c>
      <c r="AC10" s="214">
        <f>S14</f>
        <v>0</v>
      </c>
      <c r="AD10" s="62" t="s">
        <v>14</v>
      </c>
      <c r="AE10" s="213">
        <f>Q14</f>
        <v>0</v>
      </c>
      <c r="AF10" s="214">
        <f>S15</f>
        <v>0</v>
      </c>
      <c r="AG10" s="62" t="s">
        <v>14</v>
      </c>
      <c r="AH10" s="214">
        <f>Q15</f>
        <v>0</v>
      </c>
      <c r="AI10" s="90">
        <f t="shared" si="1"/>
        <v>0</v>
      </c>
      <c r="AJ10" s="62" t="s">
        <v>14</v>
      </c>
      <c r="AK10" s="107">
        <f t="shared" si="2"/>
        <v>0</v>
      </c>
      <c r="AL10" s="214">
        <f t="shared" si="3"/>
        <v>0</v>
      </c>
      <c r="AM10" s="214" t="s">
        <v>14</v>
      </c>
      <c r="AN10" s="211">
        <f t="shared" si="4"/>
        <v>0</v>
      </c>
      <c r="AO10" s="514"/>
      <c r="AP10" s="515"/>
      <c r="AQ10" s="516"/>
      <c r="BI10" s="498"/>
      <c r="BJ10" s="498"/>
      <c r="BK10" s="508"/>
      <c r="BL10" s="508"/>
      <c r="BM10" s="508"/>
      <c r="BN10" s="508"/>
      <c r="BO10" s="508"/>
      <c r="BP10" s="508"/>
      <c r="BQ10" s="508"/>
      <c r="BR10" s="508"/>
      <c r="BS10" s="508"/>
      <c r="BT10" s="508"/>
      <c r="BU10" s="508"/>
      <c r="BV10" s="508"/>
      <c r="BW10" s="508"/>
      <c r="BX10" s="508"/>
      <c r="BY10" s="508"/>
      <c r="BZ10" s="508"/>
      <c r="CA10" s="508"/>
      <c r="CB10" s="508"/>
      <c r="CC10" s="508"/>
      <c r="CD10" s="508"/>
      <c r="CE10" s="508"/>
      <c r="CF10" s="508"/>
      <c r="CG10" s="215"/>
    </row>
    <row r="11" spans="1:85" s="1" customFormat="1" ht="34.5" customHeight="1">
      <c r="A11" s="203">
        <f t="shared" si="0"/>
        <v>0</v>
      </c>
      <c r="B11" s="409" t="s">
        <v>19</v>
      </c>
      <c r="C11" s="410"/>
      <c r="D11" s="509"/>
      <c r="E11" s="510"/>
      <c r="F11" s="510"/>
      <c r="G11" s="511"/>
      <c r="H11" s="512"/>
      <c r="I11" s="512"/>
      <c r="J11" s="513"/>
      <c r="K11" s="90">
        <f>Z37</f>
        <v>0</v>
      </c>
      <c r="L11" s="62" t="s">
        <v>14</v>
      </c>
      <c r="M11" s="107">
        <f>AB37</f>
        <v>0</v>
      </c>
      <c r="N11" s="62">
        <f>AB42</f>
        <v>0</v>
      </c>
      <c r="O11" s="62" t="s">
        <v>14</v>
      </c>
      <c r="P11" s="107">
        <f>Z42</f>
        <v>0</v>
      </c>
      <c r="Q11" s="142">
        <f>Z34</f>
        <v>0</v>
      </c>
      <c r="R11" s="142" t="s">
        <v>14</v>
      </c>
      <c r="S11" s="143">
        <f>AB34</f>
        <v>0</v>
      </c>
      <c r="T11" s="227"/>
      <c r="U11" s="227"/>
      <c r="V11" s="226"/>
      <c r="W11" s="62">
        <f>BL40</f>
        <v>0</v>
      </c>
      <c r="X11" s="62" t="s">
        <v>14</v>
      </c>
      <c r="Y11" s="107">
        <f>BJ40</f>
        <v>0</v>
      </c>
      <c r="Z11" s="62">
        <f>BL44</f>
        <v>0</v>
      </c>
      <c r="AA11" s="62" t="s">
        <v>14</v>
      </c>
      <c r="AB11" s="107">
        <f>BJ44</f>
        <v>0</v>
      </c>
      <c r="AC11" s="214">
        <f>V14</f>
        <v>0</v>
      </c>
      <c r="AD11" s="62" t="s">
        <v>14</v>
      </c>
      <c r="AE11" s="213">
        <f>T14</f>
        <v>0</v>
      </c>
      <c r="AF11" s="214">
        <f>V15</f>
        <v>0</v>
      </c>
      <c r="AG11" s="62" t="s">
        <v>14</v>
      </c>
      <c r="AH11" s="214">
        <f>T15</f>
        <v>0</v>
      </c>
      <c r="AI11" s="90">
        <f t="shared" si="1"/>
        <v>0</v>
      </c>
      <c r="AJ11" s="62" t="s">
        <v>14</v>
      </c>
      <c r="AK11" s="107">
        <f t="shared" si="2"/>
        <v>0</v>
      </c>
      <c r="AL11" s="214">
        <f t="shared" si="3"/>
        <v>0</v>
      </c>
      <c r="AM11" s="214" t="s">
        <v>14</v>
      </c>
      <c r="AN11" s="211">
        <f t="shared" si="4"/>
        <v>0</v>
      </c>
      <c r="AO11" s="514"/>
      <c r="AP11" s="515"/>
      <c r="AQ11" s="516"/>
      <c r="BI11" s="498"/>
      <c r="BJ11" s="498"/>
      <c r="BK11" s="508"/>
      <c r="BL11" s="508"/>
      <c r="BM11" s="508"/>
      <c r="BN11" s="508"/>
      <c r="BO11" s="508"/>
      <c r="BP11" s="508"/>
      <c r="BQ11" s="508"/>
      <c r="BR11" s="508"/>
      <c r="BS11" s="508"/>
      <c r="BT11" s="508"/>
      <c r="BU11" s="508"/>
      <c r="BV11" s="508"/>
      <c r="BW11" s="508"/>
      <c r="BX11" s="508"/>
      <c r="BY11" s="508"/>
      <c r="BZ11" s="508"/>
      <c r="CA11" s="508"/>
      <c r="CB11" s="508"/>
      <c r="CC11" s="508"/>
      <c r="CD11" s="508"/>
      <c r="CE11" s="508"/>
      <c r="CF11" s="508"/>
      <c r="CG11" s="215"/>
    </row>
    <row r="12" spans="1:85" s="1" customFormat="1" ht="34.5" customHeight="1">
      <c r="A12" s="203">
        <f t="shared" si="0"/>
        <v>0</v>
      </c>
      <c r="B12" s="409" t="s">
        <v>29</v>
      </c>
      <c r="C12" s="410"/>
      <c r="D12" s="509"/>
      <c r="E12" s="510"/>
      <c r="F12" s="510"/>
      <c r="G12" s="511"/>
      <c r="H12" s="512"/>
      <c r="I12" s="512"/>
      <c r="J12" s="513"/>
      <c r="K12" s="90">
        <f>BL33</f>
        <v>0</v>
      </c>
      <c r="L12" s="62" t="s">
        <v>14</v>
      </c>
      <c r="M12" s="107">
        <f>BJ33</f>
        <v>0</v>
      </c>
      <c r="N12" s="62">
        <f>Z46</f>
        <v>0</v>
      </c>
      <c r="O12" s="62" t="s">
        <v>14</v>
      </c>
      <c r="P12" s="107">
        <f>AB46</f>
        <v>0</v>
      </c>
      <c r="Q12" s="142">
        <f>BL43</f>
        <v>0</v>
      </c>
      <c r="R12" s="142" t="s">
        <v>14</v>
      </c>
      <c r="S12" s="143">
        <f>BJ43</f>
        <v>0</v>
      </c>
      <c r="T12" s="142">
        <f>BJ40</f>
        <v>0</v>
      </c>
      <c r="U12" s="142" t="s">
        <v>14</v>
      </c>
      <c r="V12" s="143">
        <f>BL40</f>
        <v>0</v>
      </c>
      <c r="W12" s="227"/>
      <c r="X12" s="227"/>
      <c r="Y12" s="226"/>
      <c r="Z12" s="62">
        <f>AB35</f>
        <v>0</v>
      </c>
      <c r="AA12" s="62" t="s">
        <v>14</v>
      </c>
      <c r="AB12" s="107">
        <f>Z35</f>
        <v>0</v>
      </c>
      <c r="AC12" s="214">
        <f>Y14</f>
        <v>0</v>
      </c>
      <c r="AD12" s="62" t="s">
        <v>14</v>
      </c>
      <c r="AE12" s="213">
        <f>W14</f>
        <v>0</v>
      </c>
      <c r="AF12" s="214">
        <f>Y15</f>
        <v>0</v>
      </c>
      <c r="AG12" s="62" t="s">
        <v>14</v>
      </c>
      <c r="AH12" s="214">
        <f>W15</f>
        <v>0</v>
      </c>
      <c r="AI12" s="90">
        <f t="shared" si="1"/>
        <v>0</v>
      </c>
      <c r="AJ12" s="62" t="s">
        <v>14</v>
      </c>
      <c r="AK12" s="107">
        <f t="shared" si="2"/>
        <v>0</v>
      </c>
      <c r="AL12" s="214">
        <f t="shared" si="3"/>
        <v>0</v>
      </c>
      <c r="AM12" s="214" t="s">
        <v>14</v>
      </c>
      <c r="AN12" s="211">
        <f t="shared" si="4"/>
        <v>0</v>
      </c>
      <c r="AO12" s="514"/>
      <c r="AP12" s="515"/>
      <c r="AQ12" s="516"/>
      <c r="BI12" s="498"/>
      <c r="BJ12" s="498"/>
      <c r="BK12" s="508"/>
      <c r="BL12" s="508"/>
      <c r="BM12" s="508"/>
      <c r="BN12" s="508"/>
      <c r="BO12" s="508"/>
      <c r="BP12" s="508"/>
      <c r="BQ12" s="508"/>
      <c r="BR12" s="508"/>
      <c r="BS12" s="508"/>
      <c r="BT12" s="508"/>
      <c r="BU12" s="508"/>
      <c r="BV12" s="508"/>
      <c r="BW12" s="508"/>
      <c r="BX12" s="508"/>
      <c r="BY12" s="508"/>
      <c r="BZ12" s="508"/>
      <c r="CA12" s="508"/>
      <c r="CB12" s="508"/>
      <c r="CC12" s="508"/>
      <c r="CD12" s="508"/>
      <c r="CE12" s="508"/>
      <c r="CF12" s="508"/>
      <c r="CG12" s="215"/>
    </row>
    <row r="13" spans="1:85" s="1" customFormat="1" ht="34.5" customHeight="1">
      <c r="A13" s="203">
        <f t="shared" si="0"/>
        <v>0</v>
      </c>
      <c r="B13" s="409" t="s">
        <v>32</v>
      </c>
      <c r="C13" s="410"/>
      <c r="D13" s="509"/>
      <c r="E13" s="510"/>
      <c r="F13" s="510"/>
      <c r="G13" s="511"/>
      <c r="H13" s="512"/>
      <c r="I13" s="512"/>
      <c r="J13" s="513"/>
      <c r="K13" s="90">
        <f>AB45</f>
        <v>0</v>
      </c>
      <c r="L13" s="62" t="s">
        <v>14</v>
      </c>
      <c r="M13" s="107">
        <f>Z45</f>
        <v>0</v>
      </c>
      <c r="N13" s="62">
        <f>BL34</f>
        <v>0</v>
      </c>
      <c r="O13" s="62" t="s">
        <v>14</v>
      </c>
      <c r="P13" s="107">
        <f>BJ34</f>
        <v>0</v>
      </c>
      <c r="Q13" s="142">
        <f>BL39</f>
        <v>0</v>
      </c>
      <c r="R13" s="142" t="s">
        <v>14</v>
      </c>
      <c r="S13" s="143">
        <f>BJ39</f>
        <v>0</v>
      </c>
      <c r="T13" s="142">
        <f>BJ44</f>
        <v>0</v>
      </c>
      <c r="U13" s="142" t="s">
        <v>14</v>
      </c>
      <c r="V13" s="143">
        <f>BL44</f>
        <v>0</v>
      </c>
      <c r="W13" s="62">
        <f>Z35</f>
        <v>0</v>
      </c>
      <c r="X13" s="62" t="s">
        <v>14</v>
      </c>
      <c r="Y13" s="107">
        <f>AB35</f>
        <v>0</v>
      </c>
      <c r="Z13" s="227"/>
      <c r="AA13" s="227"/>
      <c r="AB13" s="226"/>
      <c r="AC13" s="214">
        <f>AB14</f>
        <v>0</v>
      </c>
      <c r="AD13" s="62" t="s">
        <v>14</v>
      </c>
      <c r="AE13" s="213">
        <f>Z14</f>
        <v>0</v>
      </c>
      <c r="AF13" s="214">
        <f>AB15</f>
        <v>0</v>
      </c>
      <c r="AG13" s="62" t="s">
        <v>14</v>
      </c>
      <c r="AH13" s="214">
        <f>Z15</f>
        <v>0</v>
      </c>
      <c r="AI13" s="90">
        <f t="shared" si="1"/>
        <v>0</v>
      </c>
      <c r="AJ13" s="62" t="s">
        <v>14</v>
      </c>
      <c r="AK13" s="107">
        <f t="shared" si="2"/>
        <v>0</v>
      </c>
      <c r="AL13" s="214">
        <f t="shared" si="3"/>
        <v>0</v>
      </c>
      <c r="AM13" s="214" t="s">
        <v>14</v>
      </c>
      <c r="AN13" s="211">
        <f t="shared" si="4"/>
        <v>0</v>
      </c>
      <c r="AO13" s="514"/>
      <c r="AP13" s="515"/>
      <c r="AQ13" s="516"/>
      <c r="BI13" s="218"/>
      <c r="BJ13" s="218"/>
      <c r="BK13" s="217"/>
      <c r="BL13" s="217"/>
      <c r="BM13" s="217"/>
      <c r="BN13" s="217"/>
      <c r="BO13" s="217"/>
      <c r="BP13" s="217"/>
      <c r="BQ13" s="217"/>
      <c r="BR13" s="217"/>
      <c r="BZ13" s="217"/>
      <c r="CA13" s="217"/>
      <c r="CB13" s="217"/>
      <c r="CC13" s="217"/>
      <c r="CD13" s="217"/>
      <c r="CE13" s="217"/>
      <c r="CF13" s="217"/>
      <c r="CG13" s="215"/>
    </row>
    <row r="14" spans="1:85" s="1" customFormat="1" ht="34.5" customHeight="1">
      <c r="A14" s="203">
        <f t="shared" si="0"/>
        <v>0</v>
      </c>
      <c r="B14" s="409" t="s">
        <v>34</v>
      </c>
      <c r="C14" s="410"/>
      <c r="D14" s="509"/>
      <c r="E14" s="510"/>
      <c r="F14" s="510"/>
      <c r="G14" s="511"/>
      <c r="H14" s="512"/>
      <c r="I14" s="512"/>
      <c r="J14" s="513"/>
      <c r="K14" s="90">
        <f>BL41</f>
        <v>0</v>
      </c>
      <c r="L14" s="62" t="s">
        <v>14</v>
      </c>
      <c r="M14" s="107">
        <f>BJ41</f>
        <v>0</v>
      </c>
      <c r="N14" s="62">
        <f>BL38</f>
        <v>0</v>
      </c>
      <c r="O14" s="62" t="s">
        <v>14</v>
      </c>
      <c r="P14" s="107">
        <f>BJ38</f>
        <v>0</v>
      </c>
      <c r="Q14" s="62">
        <f>BL35</f>
        <v>0</v>
      </c>
      <c r="R14" s="62" t="s">
        <v>14</v>
      </c>
      <c r="S14" s="107">
        <f>BJ35</f>
        <v>0</v>
      </c>
      <c r="T14" s="142">
        <f>AB48</f>
        <v>0</v>
      </c>
      <c r="U14" s="62" t="s">
        <v>14</v>
      </c>
      <c r="V14" s="143">
        <f>Z48</f>
        <v>0</v>
      </c>
      <c r="W14" s="62">
        <f>AB43</f>
        <v>0</v>
      </c>
      <c r="X14" s="62" t="s">
        <v>14</v>
      </c>
      <c r="Y14" s="107">
        <f>Z43</f>
        <v>0</v>
      </c>
      <c r="Z14" s="62">
        <f>AB40</f>
        <v>0</v>
      </c>
      <c r="AA14" s="62" t="s">
        <v>14</v>
      </c>
      <c r="AB14" s="107">
        <f>Z40</f>
        <v>0</v>
      </c>
      <c r="AC14" s="227"/>
      <c r="AD14" s="227"/>
      <c r="AE14" s="226"/>
      <c r="AF14" s="214">
        <f>AE15</f>
        <v>0</v>
      </c>
      <c r="AG14" s="62" t="s">
        <v>14</v>
      </c>
      <c r="AH14" s="214">
        <f>AC15</f>
        <v>0</v>
      </c>
      <c r="AI14" s="90">
        <f t="shared" si="1"/>
        <v>0</v>
      </c>
      <c r="AJ14" s="62" t="s">
        <v>14</v>
      </c>
      <c r="AK14" s="107">
        <f t="shared" si="2"/>
        <v>0</v>
      </c>
      <c r="AL14" s="214">
        <f t="shared" si="3"/>
        <v>0</v>
      </c>
      <c r="AM14" s="62" t="s">
        <v>14</v>
      </c>
      <c r="AN14" s="211">
        <f t="shared" si="4"/>
        <v>0</v>
      </c>
      <c r="AO14" s="514"/>
      <c r="AP14" s="515"/>
      <c r="AQ14" s="516"/>
      <c r="BI14" s="218"/>
      <c r="BJ14" s="218"/>
      <c r="BK14" s="217"/>
      <c r="BL14" s="217"/>
      <c r="BM14" s="217"/>
      <c r="BN14" s="217"/>
      <c r="BO14" s="217"/>
      <c r="BP14" s="217"/>
      <c r="BQ14" s="217"/>
      <c r="BR14" s="217"/>
      <c r="CB14" s="217"/>
      <c r="CC14" s="217"/>
      <c r="CD14" s="217"/>
      <c r="CE14" s="217"/>
      <c r="CF14" s="217"/>
      <c r="CG14" s="215"/>
    </row>
    <row r="15" spans="1:85" s="1" customFormat="1" ht="34.5" customHeight="1" thickBot="1">
      <c r="A15" s="203">
        <f t="shared" si="0"/>
        <v>0</v>
      </c>
      <c r="B15" s="462" t="s">
        <v>33</v>
      </c>
      <c r="C15" s="463"/>
      <c r="D15" s="517"/>
      <c r="E15" s="518"/>
      <c r="F15" s="518"/>
      <c r="G15" s="519"/>
      <c r="H15" s="520"/>
      <c r="I15" s="520"/>
      <c r="J15" s="521"/>
      <c r="K15" s="225">
        <f>BL37</f>
        <v>0</v>
      </c>
      <c r="L15" s="58" t="s">
        <v>14</v>
      </c>
      <c r="M15" s="224">
        <f>BJ37</f>
        <v>0</v>
      </c>
      <c r="N15" s="222">
        <f>BL42</f>
        <v>0</v>
      </c>
      <c r="O15" s="58" t="s">
        <v>14</v>
      </c>
      <c r="P15" s="224">
        <f>BJ42</f>
        <v>0</v>
      </c>
      <c r="Q15" s="222">
        <f>AB47</f>
        <v>0</v>
      </c>
      <c r="R15" s="58" t="s">
        <v>14</v>
      </c>
      <c r="S15" s="224">
        <f>Z47</f>
        <v>0</v>
      </c>
      <c r="T15" s="222">
        <f>BL36</f>
        <v>0</v>
      </c>
      <c r="U15" s="58" t="s">
        <v>14</v>
      </c>
      <c r="V15" s="224">
        <f>BJ36</f>
        <v>0</v>
      </c>
      <c r="W15" s="222">
        <f>AB39</f>
        <v>0</v>
      </c>
      <c r="X15" s="58" t="s">
        <v>14</v>
      </c>
      <c r="Y15" s="224">
        <f>Z39</f>
        <v>0</v>
      </c>
      <c r="Z15" s="222">
        <f>AB44</f>
        <v>0</v>
      </c>
      <c r="AA15" s="58" t="s">
        <v>14</v>
      </c>
      <c r="AB15" s="224">
        <f>Z44</f>
        <v>0</v>
      </c>
      <c r="AC15" s="222">
        <f>AB36</f>
        <v>0</v>
      </c>
      <c r="AD15" s="58" t="s">
        <v>14</v>
      </c>
      <c r="AE15" s="224">
        <f>Z36</f>
        <v>0</v>
      </c>
      <c r="AF15" s="223"/>
      <c r="AG15" s="223"/>
      <c r="AH15" s="223"/>
      <c r="AI15" s="79">
        <f t="shared" si="1"/>
        <v>0</v>
      </c>
      <c r="AJ15" s="58" t="s">
        <v>14</v>
      </c>
      <c r="AK15" s="85">
        <f t="shared" si="2"/>
        <v>0</v>
      </c>
      <c r="AL15" s="222">
        <f t="shared" si="3"/>
        <v>0</v>
      </c>
      <c r="AM15" s="58" t="s">
        <v>14</v>
      </c>
      <c r="AN15" s="221">
        <f t="shared" si="4"/>
        <v>0</v>
      </c>
      <c r="AO15" s="522"/>
      <c r="AP15" s="523"/>
      <c r="AQ15" s="524"/>
      <c r="BI15" s="218"/>
      <c r="BJ15" s="218"/>
      <c r="BK15" s="217"/>
      <c r="BL15" s="217"/>
      <c r="BM15" s="217"/>
      <c r="BN15" s="217"/>
      <c r="BO15" s="217"/>
      <c r="BP15" s="217"/>
      <c r="BQ15" s="217"/>
      <c r="BR15" s="217"/>
      <c r="CB15" s="217"/>
      <c r="CC15" s="217"/>
      <c r="CD15" s="217"/>
      <c r="CE15" s="217"/>
      <c r="CF15" s="217"/>
      <c r="CG15" s="215"/>
    </row>
    <row r="16" spans="1:85" s="1" customFormat="1" ht="34.5" customHeight="1">
      <c r="A16" s="203"/>
      <c r="B16" s="123"/>
      <c r="C16" s="123"/>
      <c r="D16" s="220"/>
      <c r="E16" s="220"/>
      <c r="F16" s="220"/>
      <c r="G16" s="220"/>
      <c r="H16" s="204"/>
      <c r="I16" s="204"/>
      <c r="J16" s="204"/>
      <c r="K16" s="204"/>
      <c r="L16" s="71"/>
      <c r="M16" s="204"/>
      <c r="N16" s="204"/>
      <c r="O16" s="71"/>
      <c r="P16" s="204"/>
      <c r="Q16" s="204"/>
      <c r="R16" s="71"/>
      <c r="S16" s="204"/>
      <c r="T16" s="204"/>
      <c r="U16" s="71"/>
      <c r="V16" s="204"/>
      <c r="W16" s="204"/>
      <c r="X16" s="71"/>
      <c r="Y16" s="204"/>
      <c r="Z16" s="204"/>
      <c r="AA16" s="71"/>
      <c r="AB16" s="204"/>
      <c r="AC16" s="204"/>
      <c r="AD16" s="71"/>
      <c r="AE16" s="204"/>
      <c r="AF16" s="219"/>
      <c r="AG16" s="219"/>
      <c r="AH16" s="219"/>
      <c r="AI16" s="71"/>
      <c r="AJ16" s="71"/>
      <c r="AK16" s="71"/>
      <c r="AL16" s="204"/>
      <c r="AM16" s="71"/>
      <c r="AN16" s="204"/>
      <c r="AO16" s="71"/>
      <c r="AP16" s="71"/>
      <c r="AQ16" s="71"/>
      <c r="BI16" s="218"/>
      <c r="BJ16" s="218"/>
      <c r="BK16" s="217"/>
      <c r="BL16" s="217"/>
      <c r="BM16" s="217"/>
      <c r="BN16" s="217"/>
      <c r="BO16" s="217"/>
      <c r="BP16" s="217"/>
      <c r="BQ16" s="217"/>
      <c r="BR16" s="217"/>
      <c r="CB16" s="217"/>
      <c r="CC16" s="217"/>
      <c r="CD16" s="217"/>
      <c r="CE16" s="217"/>
      <c r="CF16" s="217"/>
      <c r="CG16" s="215"/>
    </row>
    <row r="17" spans="61:85" s="1" customFormat="1" ht="22.5" customHeight="1" thickBot="1"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CB17" s="215"/>
      <c r="CC17" s="215"/>
      <c r="CD17" s="215"/>
      <c r="CE17" s="215"/>
      <c r="CF17" s="215"/>
      <c r="CG17" s="215"/>
    </row>
    <row r="18" spans="2:85" s="1" customFormat="1" ht="34.5" customHeight="1">
      <c r="B18" s="276" t="s">
        <v>15</v>
      </c>
      <c r="C18" s="276"/>
      <c r="D18" s="276"/>
      <c r="E18" s="278"/>
      <c r="F18" s="35" t="s">
        <v>16</v>
      </c>
      <c r="G18" s="525"/>
      <c r="H18" s="443"/>
      <c r="I18" s="443"/>
      <c r="J18" s="443"/>
      <c r="K18" s="492"/>
      <c r="L18" s="442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4"/>
      <c r="Z18" s="69"/>
      <c r="AA18" s="69" t="s">
        <v>14</v>
      </c>
      <c r="AB18" s="69"/>
      <c r="AC18" s="70"/>
      <c r="AD18" s="69" t="s">
        <v>14</v>
      </c>
      <c r="AE18" s="68"/>
      <c r="AO18" s="216">
        <v>1</v>
      </c>
      <c r="AQ18" s="1" t="s">
        <v>37</v>
      </c>
      <c r="BI18" s="215"/>
      <c r="BJ18" s="215"/>
      <c r="BK18" s="215"/>
      <c r="BL18" s="215"/>
      <c r="BM18" s="215"/>
      <c r="BN18" s="215"/>
      <c r="BO18" s="215"/>
      <c r="BP18" s="215"/>
      <c r="BR18" s="215"/>
      <c r="CB18" s="215"/>
      <c r="CC18" s="215"/>
      <c r="CD18" s="215"/>
      <c r="CE18" s="215"/>
      <c r="CF18" s="215"/>
      <c r="CG18" s="215"/>
    </row>
    <row r="19" spans="2:43" s="1" customFormat="1" ht="34.5" customHeight="1">
      <c r="B19" s="56"/>
      <c r="C19" s="56"/>
      <c r="D19" s="56"/>
      <c r="E19" s="56"/>
      <c r="F19" s="52" t="s">
        <v>17</v>
      </c>
      <c r="G19" s="405"/>
      <c r="H19" s="406"/>
      <c r="I19" s="406"/>
      <c r="J19" s="406"/>
      <c r="K19" s="407"/>
      <c r="L19" s="434"/>
      <c r="M19" s="406"/>
      <c r="N19" s="406"/>
      <c r="O19" s="406"/>
      <c r="P19" s="406"/>
      <c r="Q19" s="406"/>
      <c r="R19" s="406"/>
      <c r="S19" s="406"/>
      <c r="T19" s="406"/>
      <c r="U19" s="406"/>
      <c r="V19" s="406"/>
      <c r="W19" s="406"/>
      <c r="X19" s="406"/>
      <c r="Y19" s="435"/>
      <c r="Z19" s="66"/>
      <c r="AA19" s="66" t="s">
        <v>14</v>
      </c>
      <c r="AB19" s="66"/>
      <c r="AC19" s="67"/>
      <c r="AD19" s="66" t="s">
        <v>14</v>
      </c>
      <c r="AE19" s="65"/>
      <c r="AO19" s="203">
        <v>2</v>
      </c>
      <c r="AQ19" s="1" t="s">
        <v>36</v>
      </c>
    </row>
    <row r="20" spans="2:43" s="1" customFormat="1" ht="34.5" customHeight="1">
      <c r="B20" s="56"/>
      <c r="C20" s="56"/>
      <c r="D20" s="56"/>
      <c r="E20" s="56"/>
      <c r="F20" s="40" t="s">
        <v>18</v>
      </c>
      <c r="G20" s="405"/>
      <c r="H20" s="406"/>
      <c r="I20" s="406"/>
      <c r="J20" s="406"/>
      <c r="K20" s="407"/>
      <c r="L20" s="434"/>
      <c r="M20" s="406"/>
      <c r="N20" s="406"/>
      <c r="O20" s="406"/>
      <c r="P20" s="406"/>
      <c r="Q20" s="406"/>
      <c r="R20" s="406"/>
      <c r="S20" s="406"/>
      <c r="T20" s="406"/>
      <c r="U20" s="406"/>
      <c r="V20" s="406"/>
      <c r="W20" s="406"/>
      <c r="X20" s="406"/>
      <c r="Y20" s="435"/>
      <c r="Z20" s="62"/>
      <c r="AA20" s="62" t="s">
        <v>14</v>
      </c>
      <c r="AB20" s="62"/>
      <c r="AC20" s="63"/>
      <c r="AD20" s="62" t="s">
        <v>14</v>
      </c>
      <c r="AE20" s="61"/>
      <c r="AO20" s="203">
        <v>3</v>
      </c>
      <c r="AQ20" s="1" t="s">
        <v>35</v>
      </c>
    </row>
    <row r="21" spans="2:41" s="1" customFormat="1" ht="34.5" customHeight="1">
      <c r="B21" s="56"/>
      <c r="C21" s="56"/>
      <c r="D21" s="56"/>
      <c r="E21" s="56"/>
      <c r="F21" s="64" t="s">
        <v>19</v>
      </c>
      <c r="G21" s="405"/>
      <c r="H21" s="406"/>
      <c r="I21" s="406"/>
      <c r="J21" s="406"/>
      <c r="K21" s="407"/>
      <c r="L21" s="434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35"/>
      <c r="Z21" s="62"/>
      <c r="AA21" s="62" t="s">
        <v>14</v>
      </c>
      <c r="AB21" s="62"/>
      <c r="AC21" s="63"/>
      <c r="AD21" s="62" t="s">
        <v>14</v>
      </c>
      <c r="AE21" s="61"/>
      <c r="AO21" s="203">
        <v>4</v>
      </c>
    </row>
    <row r="22" spans="2:41" s="1" customFormat="1" ht="34.5" customHeight="1">
      <c r="B22" s="56"/>
      <c r="C22" s="56"/>
      <c r="D22" s="56"/>
      <c r="E22" s="56"/>
      <c r="F22" s="52" t="s">
        <v>29</v>
      </c>
      <c r="G22" s="405"/>
      <c r="H22" s="406"/>
      <c r="I22" s="406"/>
      <c r="J22" s="406"/>
      <c r="K22" s="407"/>
      <c r="L22" s="434"/>
      <c r="M22" s="406"/>
      <c r="N22" s="406"/>
      <c r="O22" s="406"/>
      <c r="P22" s="406"/>
      <c r="Q22" s="406"/>
      <c r="R22" s="406"/>
      <c r="S22" s="406"/>
      <c r="T22" s="406"/>
      <c r="U22" s="406"/>
      <c r="V22" s="406"/>
      <c r="W22" s="406"/>
      <c r="X22" s="406"/>
      <c r="Y22" s="435"/>
      <c r="Z22" s="62"/>
      <c r="AA22" s="62" t="s">
        <v>14</v>
      </c>
      <c r="AB22" s="62"/>
      <c r="AC22" s="63"/>
      <c r="AD22" s="62" t="s">
        <v>14</v>
      </c>
      <c r="AE22" s="61"/>
      <c r="AO22" s="203">
        <v>5</v>
      </c>
    </row>
    <row r="23" spans="2:41" s="1" customFormat="1" ht="34.5" customHeight="1">
      <c r="B23" s="56"/>
      <c r="C23" s="56"/>
      <c r="D23" s="56"/>
      <c r="E23" s="56"/>
      <c r="F23" s="52" t="s">
        <v>32</v>
      </c>
      <c r="G23" s="405"/>
      <c r="H23" s="406"/>
      <c r="I23" s="406"/>
      <c r="J23" s="406"/>
      <c r="K23" s="407"/>
      <c r="L23" s="434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35"/>
      <c r="Z23" s="66"/>
      <c r="AA23" s="66" t="s">
        <v>14</v>
      </c>
      <c r="AB23" s="91"/>
      <c r="AC23" s="67"/>
      <c r="AD23" s="66" t="s">
        <v>14</v>
      </c>
      <c r="AE23" s="65"/>
      <c r="AO23" s="203">
        <v>6</v>
      </c>
    </row>
    <row r="24" spans="6:41" s="1" customFormat="1" ht="34.5" customHeight="1">
      <c r="F24" s="52" t="s">
        <v>34</v>
      </c>
      <c r="G24" s="405"/>
      <c r="H24" s="406"/>
      <c r="I24" s="406"/>
      <c r="J24" s="406"/>
      <c r="K24" s="407"/>
      <c r="L24" s="434"/>
      <c r="M24" s="406"/>
      <c r="N24" s="406"/>
      <c r="O24" s="406"/>
      <c r="P24" s="406"/>
      <c r="Q24" s="406"/>
      <c r="R24" s="406"/>
      <c r="S24" s="406"/>
      <c r="T24" s="406"/>
      <c r="U24" s="406"/>
      <c r="V24" s="406"/>
      <c r="W24" s="406"/>
      <c r="X24" s="406"/>
      <c r="Y24" s="435"/>
      <c r="Z24" s="214"/>
      <c r="AA24" s="66" t="s">
        <v>14</v>
      </c>
      <c r="AB24" s="213"/>
      <c r="AC24" s="212"/>
      <c r="AD24" s="66" t="s">
        <v>14</v>
      </c>
      <c r="AE24" s="211"/>
      <c r="AO24" s="203">
        <v>7</v>
      </c>
    </row>
    <row r="25" spans="6:41" s="1" customFormat="1" ht="34.5" customHeight="1" thickBot="1">
      <c r="F25" s="60" t="s">
        <v>33</v>
      </c>
      <c r="G25" s="395"/>
      <c r="H25" s="396"/>
      <c r="I25" s="396"/>
      <c r="J25" s="396"/>
      <c r="K25" s="397"/>
      <c r="L25" s="43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437"/>
      <c r="Z25" s="210"/>
      <c r="AA25" s="58" t="s">
        <v>14</v>
      </c>
      <c r="AB25" s="209"/>
      <c r="AC25" s="208"/>
      <c r="AD25" s="207" t="s">
        <v>14</v>
      </c>
      <c r="AE25" s="206"/>
      <c r="AO25" s="203">
        <v>8</v>
      </c>
    </row>
    <row r="26" spans="6:41" s="1" customFormat="1" ht="34.5" customHeight="1">
      <c r="F26" s="123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4"/>
      <c r="AA26" s="71"/>
      <c r="AB26" s="204"/>
      <c r="AC26" s="204"/>
      <c r="AD26" s="71"/>
      <c r="AE26" s="204"/>
      <c r="AO26" s="203"/>
    </row>
    <row r="27" spans="6:41" s="1" customFormat="1" ht="34.5" customHeight="1">
      <c r="F27" s="123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4"/>
      <c r="AA27" s="71"/>
      <c r="AB27" s="204"/>
      <c r="AC27" s="204"/>
      <c r="AD27" s="71"/>
      <c r="AE27" s="204"/>
      <c r="AO27" s="203"/>
    </row>
    <row r="28" spans="6:41" s="1" customFormat="1" ht="34.5" customHeight="1">
      <c r="F28" s="123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4"/>
      <c r="AA28" s="71"/>
      <c r="AB28" s="204"/>
      <c r="AC28" s="204"/>
      <c r="AD28" s="71"/>
      <c r="AE28" s="204"/>
      <c r="AO28" s="203"/>
    </row>
    <row r="29" spans="27:95" s="1" customFormat="1" ht="34.5" customHeight="1">
      <c r="AA29" s="71"/>
      <c r="CN29" s="55"/>
      <c r="CO29" s="55"/>
      <c r="CP29" s="55"/>
      <c r="CQ29" s="55"/>
    </row>
    <row r="30" spans="2:95" s="1" customFormat="1" ht="34.5" customHeight="1">
      <c r="B30" s="278" t="s">
        <v>26</v>
      </c>
      <c r="C30" s="278"/>
      <c r="D30" s="278"/>
      <c r="E30" s="278"/>
      <c r="F30" s="278"/>
      <c r="G30" s="278"/>
      <c r="AA30" s="3"/>
      <c r="CN30" s="55"/>
      <c r="CO30" s="55"/>
      <c r="CP30" s="55"/>
      <c r="CQ30" s="55"/>
    </row>
    <row r="31" spans="92:95" s="1" customFormat="1" ht="34.5" customHeight="1" thickBot="1">
      <c r="CN31" s="55"/>
      <c r="CO31" s="55"/>
      <c r="CP31" s="55"/>
      <c r="CQ31" s="55"/>
    </row>
    <row r="32" spans="2:95" s="1" customFormat="1" ht="36" customHeight="1" thickBot="1">
      <c r="B32" s="526" t="s">
        <v>1</v>
      </c>
      <c r="C32" s="527"/>
      <c r="D32" s="528"/>
      <c r="E32" s="202" t="s">
        <v>3</v>
      </c>
      <c r="F32" s="200"/>
      <c r="G32" s="200"/>
      <c r="H32" s="201" t="s">
        <v>3</v>
      </c>
      <c r="I32" s="200"/>
      <c r="J32" s="200"/>
      <c r="K32" s="529" t="s">
        <v>4</v>
      </c>
      <c r="L32" s="530"/>
      <c r="M32" s="531"/>
      <c r="N32" s="530" t="s">
        <v>5</v>
      </c>
      <c r="O32" s="530"/>
      <c r="P32" s="531"/>
      <c r="Q32" s="530" t="s">
        <v>6</v>
      </c>
      <c r="R32" s="530"/>
      <c r="S32" s="531"/>
      <c r="T32" s="530" t="s">
        <v>7</v>
      </c>
      <c r="U32" s="530"/>
      <c r="V32" s="531"/>
      <c r="W32" s="532" t="s">
        <v>8</v>
      </c>
      <c r="X32" s="530"/>
      <c r="Y32" s="533"/>
      <c r="Z32" s="529" t="s">
        <v>11</v>
      </c>
      <c r="AA32" s="530"/>
      <c r="AB32" s="533"/>
      <c r="AC32" s="526" t="s">
        <v>1</v>
      </c>
      <c r="AD32" s="527"/>
      <c r="AE32" s="528"/>
      <c r="AF32" s="199" t="s">
        <v>3</v>
      </c>
      <c r="AG32" s="197"/>
      <c r="AH32" s="197"/>
      <c r="AI32" s="196"/>
      <c r="AJ32" s="196"/>
      <c r="AK32" s="196"/>
      <c r="AL32" s="196"/>
      <c r="AM32" s="196"/>
      <c r="AN32" s="196"/>
      <c r="AO32" s="198" t="s">
        <v>3</v>
      </c>
      <c r="AP32" s="197"/>
      <c r="AQ32" s="196"/>
      <c r="AR32" s="196"/>
      <c r="AS32" s="196"/>
      <c r="AT32" s="195"/>
      <c r="AU32" s="527" t="s">
        <v>4</v>
      </c>
      <c r="AV32" s="527"/>
      <c r="AW32" s="535"/>
      <c r="AX32" s="527" t="s">
        <v>5</v>
      </c>
      <c r="AY32" s="527"/>
      <c r="AZ32" s="535"/>
      <c r="BA32" s="527" t="s">
        <v>6</v>
      </c>
      <c r="BB32" s="527"/>
      <c r="BC32" s="535"/>
      <c r="BD32" s="527" t="s">
        <v>7</v>
      </c>
      <c r="BE32" s="527"/>
      <c r="BF32" s="535"/>
      <c r="BG32" s="534" t="s">
        <v>8</v>
      </c>
      <c r="BH32" s="527"/>
      <c r="BI32" s="527"/>
      <c r="BJ32" s="526" t="s">
        <v>11</v>
      </c>
      <c r="BK32" s="527"/>
      <c r="BL32" s="528"/>
      <c r="CN32" s="55"/>
      <c r="CO32" s="55"/>
      <c r="CP32" s="55"/>
      <c r="CQ32" s="55"/>
    </row>
    <row r="33" spans="2:95" s="1" customFormat="1" ht="36" customHeight="1">
      <c r="B33" s="168">
        <v>2</v>
      </c>
      <c r="C33" s="167" t="s">
        <v>0</v>
      </c>
      <c r="D33" s="166">
        <v>1</v>
      </c>
      <c r="E33" s="154">
        <f>D9</f>
        <v>0</v>
      </c>
      <c r="F33" s="155"/>
      <c r="G33" s="156"/>
      <c r="H33" s="155">
        <f>D8</f>
        <v>0</v>
      </c>
      <c r="I33" s="155"/>
      <c r="J33" s="155"/>
      <c r="K33" s="136"/>
      <c r="L33" s="137" t="s">
        <v>14</v>
      </c>
      <c r="M33" s="138"/>
      <c r="N33" s="137"/>
      <c r="O33" s="137" t="s">
        <v>14</v>
      </c>
      <c r="P33" s="138"/>
      <c r="Q33" s="137"/>
      <c r="R33" s="137" t="s">
        <v>14</v>
      </c>
      <c r="S33" s="138"/>
      <c r="T33" s="137"/>
      <c r="U33" s="137" t="s">
        <v>14</v>
      </c>
      <c r="V33" s="138"/>
      <c r="W33" s="137"/>
      <c r="X33" s="137" t="s">
        <v>14</v>
      </c>
      <c r="Y33" s="189"/>
      <c r="Z33" s="136">
        <f aca="true" t="shared" si="5" ref="Z33:Z48">SUM(IF(K33&gt;M33,1,0),IF(N33&gt;P33,1,0),IF(Q33&gt;S33,1,0),IF(T33&gt;V33,1,0),IF(W33&gt;Y33,1,0))</f>
        <v>0</v>
      </c>
      <c r="AA33" s="140" t="s">
        <v>14</v>
      </c>
      <c r="AB33" s="189">
        <f aca="true" t="shared" si="6" ref="AB33:AB48">SUM(IF(M33&gt;K33,1,0),IF(P33&gt;N33,1,0),IF(S33&gt;Q33,1,0),IF(V33&gt;T33,1,0),IF(Y33&gt;W33,1,0))</f>
        <v>0</v>
      </c>
      <c r="AC33" s="194">
        <v>1</v>
      </c>
      <c r="AD33" s="193" t="s">
        <v>0</v>
      </c>
      <c r="AE33" s="192">
        <v>5</v>
      </c>
      <c r="AF33" s="154">
        <f>D8</f>
        <v>0</v>
      </c>
      <c r="AG33" s="190"/>
      <c r="AH33" s="190"/>
      <c r="AI33" s="190"/>
      <c r="AJ33" s="190"/>
      <c r="AK33" s="190"/>
      <c r="AL33" s="190"/>
      <c r="AM33" s="190"/>
      <c r="AN33" s="191"/>
      <c r="AO33" s="155">
        <f>D12</f>
        <v>0</v>
      </c>
      <c r="AP33" s="155"/>
      <c r="AQ33" s="155"/>
      <c r="AR33" s="190"/>
      <c r="AS33" s="155"/>
      <c r="AT33" s="155"/>
      <c r="AU33" s="136"/>
      <c r="AV33" s="137" t="s">
        <v>14</v>
      </c>
      <c r="AW33" s="138"/>
      <c r="AX33" s="137"/>
      <c r="AY33" s="137" t="s">
        <v>14</v>
      </c>
      <c r="AZ33" s="138"/>
      <c r="BA33" s="137"/>
      <c r="BB33" s="137" t="s">
        <v>14</v>
      </c>
      <c r="BC33" s="138"/>
      <c r="BD33" s="137"/>
      <c r="BE33" s="137" t="s">
        <v>14</v>
      </c>
      <c r="BF33" s="138"/>
      <c r="BG33" s="137"/>
      <c r="BH33" s="137" t="s">
        <v>14</v>
      </c>
      <c r="BI33" s="137"/>
      <c r="BJ33" s="136">
        <f aca="true" t="shared" si="7" ref="BJ33:BJ44">SUM(IF(AU33&gt;AW33,1,0),IF(AX33&gt;AZ33,1,0),IF(BA33&gt;BC33,1,0),IF(BD33&gt;BF33,1,0),IF(BG33&gt;BI33,1,0))</f>
        <v>0</v>
      </c>
      <c r="BK33" s="140" t="s">
        <v>14</v>
      </c>
      <c r="BL33" s="189">
        <f aca="true" t="shared" si="8" ref="BL33:BL44">SUM(IF(AW33&gt;AU33,1,0),IF(AZ33&gt;AX33,1,0),IF(BC33&gt;BA33,1,0),IF(BF33&gt;BD33,1,0),IF(BI33&gt;BG33,1,0))</f>
        <v>0</v>
      </c>
      <c r="CN33" s="55"/>
      <c r="CO33" s="55"/>
      <c r="CP33" s="55"/>
      <c r="CQ33" s="55"/>
    </row>
    <row r="34" spans="2:95" s="1" customFormat="1" ht="36" customHeight="1">
      <c r="B34" s="168">
        <v>4</v>
      </c>
      <c r="C34" s="167" t="s">
        <v>0</v>
      </c>
      <c r="D34" s="166">
        <v>3</v>
      </c>
      <c r="E34" s="165">
        <f>D11</f>
        <v>0</v>
      </c>
      <c r="F34" s="149"/>
      <c r="G34" s="164"/>
      <c r="H34" s="149">
        <f>D10</f>
        <v>0</v>
      </c>
      <c r="I34" s="149"/>
      <c r="J34" s="149"/>
      <c r="K34" s="134"/>
      <c r="L34" s="131" t="s">
        <v>14</v>
      </c>
      <c r="M34" s="133"/>
      <c r="N34" s="131"/>
      <c r="O34" s="131" t="s">
        <v>14</v>
      </c>
      <c r="P34" s="133"/>
      <c r="Q34" s="131"/>
      <c r="R34" s="131" t="s">
        <v>14</v>
      </c>
      <c r="S34" s="133"/>
      <c r="T34" s="131"/>
      <c r="U34" s="131" t="s">
        <v>14</v>
      </c>
      <c r="V34" s="133"/>
      <c r="W34" s="131"/>
      <c r="X34" s="131" t="s">
        <v>14</v>
      </c>
      <c r="Y34" s="163"/>
      <c r="Z34" s="134">
        <f t="shared" si="5"/>
        <v>0</v>
      </c>
      <c r="AA34" s="130" t="s">
        <v>14</v>
      </c>
      <c r="AB34" s="163">
        <f t="shared" si="6"/>
        <v>0</v>
      </c>
      <c r="AC34" s="168">
        <v>2</v>
      </c>
      <c r="AD34" s="167" t="s">
        <v>0</v>
      </c>
      <c r="AE34" s="166">
        <v>6</v>
      </c>
      <c r="AF34" s="165">
        <f>D9</f>
        <v>0</v>
      </c>
      <c r="AG34" s="185"/>
      <c r="AH34" s="185"/>
      <c r="AI34" s="185"/>
      <c r="AJ34" s="185"/>
      <c r="AK34" s="185"/>
      <c r="AL34" s="185"/>
      <c r="AM34" s="185"/>
      <c r="AN34" s="186"/>
      <c r="AO34" s="149">
        <f>D13</f>
        <v>0</v>
      </c>
      <c r="AP34" s="149"/>
      <c r="AQ34" s="149"/>
      <c r="AR34" s="185"/>
      <c r="AS34" s="149"/>
      <c r="AT34" s="149"/>
      <c r="AU34" s="134"/>
      <c r="AV34" s="131" t="s">
        <v>14</v>
      </c>
      <c r="AW34" s="133"/>
      <c r="AX34" s="131"/>
      <c r="AY34" s="131" t="s">
        <v>14</v>
      </c>
      <c r="AZ34" s="133"/>
      <c r="BA34" s="131"/>
      <c r="BB34" s="131" t="s">
        <v>14</v>
      </c>
      <c r="BC34" s="133"/>
      <c r="BD34" s="131"/>
      <c r="BE34" s="131" t="s">
        <v>14</v>
      </c>
      <c r="BF34" s="133"/>
      <c r="BG34" s="132"/>
      <c r="BH34" s="131" t="s">
        <v>14</v>
      </c>
      <c r="BI34" s="131"/>
      <c r="BJ34" s="134">
        <f t="shared" si="7"/>
        <v>0</v>
      </c>
      <c r="BK34" s="130" t="s">
        <v>14</v>
      </c>
      <c r="BL34" s="163">
        <f t="shared" si="8"/>
        <v>0</v>
      </c>
      <c r="CN34" s="55"/>
      <c r="CO34" s="55"/>
      <c r="CP34" s="55"/>
      <c r="CQ34" s="55"/>
    </row>
    <row r="35" spans="2:95" s="1" customFormat="1" ht="36" customHeight="1">
      <c r="B35" s="168">
        <v>6</v>
      </c>
      <c r="C35" s="167" t="s">
        <v>0</v>
      </c>
      <c r="D35" s="166">
        <v>5</v>
      </c>
      <c r="E35" s="145">
        <f>D13</f>
        <v>0</v>
      </c>
      <c r="F35" s="146"/>
      <c r="G35" s="146"/>
      <c r="H35" s="153">
        <f>D12</f>
        <v>0</v>
      </c>
      <c r="I35" s="146"/>
      <c r="J35" s="146"/>
      <c r="K35" s="134"/>
      <c r="L35" s="131" t="s">
        <v>14</v>
      </c>
      <c r="M35" s="133"/>
      <c r="N35" s="131"/>
      <c r="O35" s="131" t="s">
        <v>14</v>
      </c>
      <c r="P35" s="133"/>
      <c r="Q35" s="131"/>
      <c r="R35" s="131" t="s">
        <v>14</v>
      </c>
      <c r="S35" s="133"/>
      <c r="T35" s="131"/>
      <c r="U35" s="131" t="s">
        <v>14</v>
      </c>
      <c r="V35" s="133"/>
      <c r="W35" s="132"/>
      <c r="X35" s="131" t="s">
        <v>14</v>
      </c>
      <c r="Y35" s="163"/>
      <c r="Z35" s="171">
        <f t="shared" si="5"/>
        <v>0</v>
      </c>
      <c r="AA35" s="130" t="s">
        <v>14</v>
      </c>
      <c r="AB35" s="163">
        <f t="shared" si="6"/>
        <v>0</v>
      </c>
      <c r="AC35" s="168">
        <v>3</v>
      </c>
      <c r="AD35" s="167" t="s">
        <v>0</v>
      </c>
      <c r="AE35" s="166">
        <v>7</v>
      </c>
      <c r="AF35" s="165">
        <f>D10</f>
        <v>0</v>
      </c>
      <c r="AG35" s="185"/>
      <c r="AH35" s="185"/>
      <c r="AI35" s="185"/>
      <c r="AJ35" s="185"/>
      <c r="AK35" s="185"/>
      <c r="AL35" s="185"/>
      <c r="AM35" s="185"/>
      <c r="AN35" s="186"/>
      <c r="AO35" s="149">
        <f>D14</f>
        <v>0</v>
      </c>
      <c r="AP35" s="149"/>
      <c r="AQ35" s="149"/>
      <c r="AR35" s="185"/>
      <c r="AS35" s="149"/>
      <c r="AT35" s="149"/>
      <c r="AU35" s="134"/>
      <c r="AV35" s="131" t="s">
        <v>14</v>
      </c>
      <c r="AW35" s="133"/>
      <c r="AX35" s="131"/>
      <c r="AY35" s="131" t="s">
        <v>14</v>
      </c>
      <c r="AZ35" s="133"/>
      <c r="BA35" s="131"/>
      <c r="BB35" s="131" t="s">
        <v>14</v>
      </c>
      <c r="BC35" s="133"/>
      <c r="BD35" s="131"/>
      <c r="BE35" s="131" t="s">
        <v>14</v>
      </c>
      <c r="BF35" s="133"/>
      <c r="BG35" s="132"/>
      <c r="BH35" s="131" t="s">
        <v>14</v>
      </c>
      <c r="BI35" s="131"/>
      <c r="BJ35" s="134">
        <f t="shared" si="7"/>
        <v>0</v>
      </c>
      <c r="BK35" s="130" t="s">
        <v>14</v>
      </c>
      <c r="BL35" s="163">
        <f t="shared" si="8"/>
        <v>0</v>
      </c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71"/>
      <c r="CL35" s="119"/>
      <c r="CM35" s="71"/>
      <c r="CN35" s="55"/>
      <c r="CO35" s="55"/>
      <c r="CP35" s="55"/>
      <c r="CQ35" s="55"/>
    </row>
    <row r="36" spans="2:95" s="1" customFormat="1" ht="36" customHeight="1">
      <c r="B36" s="176">
        <v>7</v>
      </c>
      <c r="C36" s="175" t="s">
        <v>0</v>
      </c>
      <c r="D36" s="184">
        <v>8</v>
      </c>
      <c r="E36" s="165">
        <f>D14</f>
        <v>0</v>
      </c>
      <c r="F36" s="149"/>
      <c r="G36" s="164"/>
      <c r="H36" s="149">
        <f>D15</f>
        <v>0</v>
      </c>
      <c r="I36" s="149"/>
      <c r="J36" s="149"/>
      <c r="K36" s="134"/>
      <c r="L36" s="131" t="s">
        <v>14</v>
      </c>
      <c r="M36" s="133"/>
      <c r="N36" s="131"/>
      <c r="O36" s="131" t="s">
        <v>14</v>
      </c>
      <c r="P36" s="133"/>
      <c r="Q36" s="131"/>
      <c r="R36" s="131" t="s">
        <v>14</v>
      </c>
      <c r="S36" s="133"/>
      <c r="T36" s="131"/>
      <c r="U36" s="131" t="s">
        <v>14</v>
      </c>
      <c r="V36" s="133"/>
      <c r="W36" s="131"/>
      <c r="X36" s="131" t="s">
        <v>14</v>
      </c>
      <c r="Y36" s="163"/>
      <c r="Z36" s="134">
        <f t="shared" si="5"/>
        <v>0</v>
      </c>
      <c r="AA36" s="130" t="s">
        <v>14</v>
      </c>
      <c r="AB36" s="163">
        <f t="shared" si="6"/>
        <v>0</v>
      </c>
      <c r="AC36" s="168">
        <v>4</v>
      </c>
      <c r="AD36" s="167" t="s">
        <v>0</v>
      </c>
      <c r="AE36" s="166">
        <v>8</v>
      </c>
      <c r="AF36" s="165">
        <f>D11</f>
        <v>0</v>
      </c>
      <c r="AG36" s="185"/>
      <c r="AH36" s="185"/>
      <c r="AI36" s="185"/>
      <c r="AJ36" s="185"/>
      <c r="AK36" s="185"/>
      <c r="AL36" s="185"/>
      <c r="AM36" s="185"/>
      <c r="AN36" s="186"/>
      <c r="AO36" s="149">
        <f>D15</f>
        <v>0</v>
      </c>
      <c r="AP36" s="149"/>
      <c r="AQ36" s="149"/>
      <c r="AR36" s="185"/>
      <c r="AS36" s="149"/>
      <c r="AT36" s="149"/>
      <c r="AU36" s="134"/>
      <c r="AV36" s="131" t="s">
        <v>14</v>
      </c>
      <c r="AW36" s="133"/>
      <c r="AX36" s="131"/>
      <c r="AY36" s="131" t="s">
        <v>14</v>
      </c>
      <c r="AZ36" s="133"/>
      <c r="BA36" s="131"/>
      <c r="BB36" s="131" t="s">
        <v>14</v>
      </c>
      <c r="BC36" s="133"/>
      <c r="BD36" s="131"/>
      <c r="BE36" s="131" t="s">
        <v>14</v>
      </c>
      <c r="BF36" s="133"/>
      <c r="BG36" s="132"/>
      <c r="BH36" s="131" t="s">
        <v>14</v>
      </c>
      <c r="BI36" s="131"/>
      <c r="BJ36" s="134">
        <f t="shared" si="7"/>
        <v>0</v>
      </c>
      <c r="BK36" s="130" t="s">
        <v>14</v>
      </c>
      <c r="BL36" s="163">
        <f t="shared" si="8"/>
        <v>0</v>
      </c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71"/>
      <c r="CL36" s="119"/>
      <c r="CM36" s="71"/>
      <c r="CN36" s="55"/>
      <c r="CO36" s="55"/>
      <c r="CP36" s="55"/>
      <c r="CQ36" s="55"/>
    </row>
    <row r="37" spans="2:95" s="1" customFormat="1" ht="36" customHeight="1">
      <c r="B37" s="168">
        <v>4</v>
      </c>
      <c r="C37" s="167" t="s">
        <v>0</v>
      </c>
      <c r="D37" s="166">
        <v>1</v>
      </c>
      <c r="E37" s="165">
        <f>D11</f>
        <v>0</v>
      </c>
      <c r="F37" s="149"/>
      <c r="G37" s="164"/>
      <c r="H37" s="149">
        <f>D8</f>
        <v>0</v>
      </c>
      <c r="I37" s="149"/>
      <c r="J37" s="149"/>
      <c r="K37" s="134"/>
      <c r="L37" s="131" t="s">
        <v>14</v>
      </c>
      <c r="M37" s="133"/>
      <c r="N37" s="131"/>
      <c r="O37" s="131" t="s">
        <v>14</v>
      </c>
      <c r="P37" s="133"/>
      <c r="Q37" s="131"/>
      <c r="R37" s="131" t="s">
        <v>14</v>
      </c>
      <c r="S37" s="133"/>
      <c r="T37" s="131"/>
      <c r="U37" s="131" t="s">
        <v>14</v>
      </c>
      <c r="V37" s="133"/>
      <c r="W37" s="131"/>
      <c r="X37" s="131" t="s">
        <v>14</v>
      </c>
      <c r="Y37" s="163"/>
      <c r="Z37" s="134">
        <f t="shared" si="5"/>
        <v>0</v>
      </c>
      <c r="AA37" s="130" t="s">
        <v>14</v>
      </c>
      <c r="AB37" s="163">
        <f t="shared" si="6"/>
        <v>0</v>
      </c>
      <c r="AC37" s="168">
        <v>1</v>
      </c>
      <c r="AD37" s="167" t="s">
        <v>0</v>
      </c>
      <c r="AE37" s="166">
        <v>8</v>
      </c>
      <c r="AF37" s="165">
        <f>D8</f>
        <v>0</v>
      </c>
      <c r="AG37" s="185"/>
      <c r="AH37" s="185"/>
      <c r="AI37" s="185"/>
      <c r="AJ37" s="185"/>
      <c r="AK37" s="185"/>
      <c r="AL37" s="185"/>
      <c r="AM37" s="185"/>
      <c r="AN37" s="186"/>
      <c r="AO37" s="149">
        <f>D15</f>
        <v>0</v>
      </c>
      <c r="AP37" s="149"/>
      <c r="AQ37" s="149"/>
      <c r="AR37" s="185"/>
      <c r="AS37" s="149"/>
      <c r="AT37" s="149"/>
      <c r="AU37" s="134"/>
      <c r="AV37" s="131" t="s">
        <v>14</v>
      </c>
      <c r="AW37" s="133"/>
      <c r="AX37" s="131"/>
      <c r="AY37" s="131" t="s">
        <v>14</v>
      </c>
      <c r="AZ37" s="133"/>
      <c r="BA37" s="131"/>
      <c r="BB37" s="131" t="s">
        <v>14</v>
      </c>
      <c r="BC37" s="133"/>
      <c r="BD37" s="131"/>
      <c r="BE37" s="131" t="s">
        <v>14</v>
      </c>
      <c r="BF37" s="133"/>
      <c r="BG37" s="132"/>
      <c r="BH37" s="131" t="s">
        <v>14</v>
      </c>
      <c r="BI37" s="131"/>
      <c r="BJ37" s="134">
        <f t="shared" si="7"/>
        <v>0</v>
      </c>
      <c r="BK37" s="130" t="s">
        <v>14</v>
      </c>
      <c r="BL37" s="163">
        <f t="shared" si="8"/>
        <v>0</v>
      </c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71"/>
      <c r="CL37" s="119"/>
      <c r="CM37" s="71"/>
      <c r="CN37" s="55"/>
      <c r="CO37" s="55"/>
      <c r="CP37" s="55"/>
      <c r="CQ37" s="55"/>
    </row>
    <row r="38" spans="2:95" s="1" customFormat="1" ht="36" customHeight="1">
      <c r="B38" s="168">
        <v>3</v>
      </c>
      <c r="C38" s="167" t="s">
        <v>0</v>
      </c>
      <c r="D38" s="166">
        <v>2</v>
      </c>
      <c r="E38" s="165">
        <f>D10</f>
        <v>0</v>
      </c>
      <c r="F38" s="149"/>
      <c r="G38" s="164"/>
      <c r="H38" s="149">
        <f>D9</f>
        <v>0</v>
      </c>
      <c r="I38" s="149"/>
      <c r="J38" s="149"/>
      <c r="K38" s="134"/>
      <c r="L38" s="131" t="s">
        <v>14</v>
      </c>
      <c r="M38" s="133"/>
      <c r="N38" s="131"/>
      <c r="O38" s="131" t="s">
        <v>14</v>
      </c>
      <c r="P38" s="133"/>
      <c r="Q38" s="131"/>
      <c r="R38" s="131" t="s">
        <v>14</v>
      </c>
      <c r="S38" s="133"/>
      <c r="T38" s="131"/>
      <c r="U38" s="131" t="s">
        <v>14</v>
      </c>
      <c r="V38" s="133"/>
      <c r="W38" s="131"/>
      <c r="X38" s="131" t="s">
        <v>14</v>
      </c>
      <c r="Y38" s="163"/>
      <c r="Z38" s="134">
        <f t="shared" si="5"/>
        <v>0</v>
      </c>
      <c r="AA38" s="130" t="s">
        <v>14</v>
      </c>
      <c r="AB38" s="163">
        <f t="shared" si="6"/>
        <v>0</v>
      </c>
      <c r="AC38" s="168">
        <v>2</v>
      </c>
      <c r="AD38" s="167" t="s">
        <v>0</v>
      </c>
      <c r="AE38" s="166">
        <v>7</v>
      </c>
      <c r="AF38" s="165">
        <f>D9</f>
        <v>0</v>
      </c>
      <c r="AG38" s="185"/>
      <c r="AH38" s="185"/>
      <c r="AI38" s="185"/>
      <c r="AJ38" s="185"/>
      <c r="AK38" s="185"/>
      <c r="AL38" s="185"/>
      <c r="AM38" s="185"/>
      <c r="AN38" s="186"/>
      <c r="AO38" s="149">
        <f>D14</f>
        <v>0</v>
      </c>
      <c r="AP38" s="149"/>
      <c r="AQ38" s="146"/>
      <c r="AR38" s="185"/>
      <c r="AS38" s="149"/>
      <c r="AT38" s="149"/>
      <c r="AU38" s="134"/>
      <c r="AV38" s="131" t="s">
        <v>14</v>
      </c>
      <c r="AW38" s="133"/>
      <c r="AX38" s="131"/>
      <c r="AY38" s="131" t="s">
        <v>14</v>
      </c>
      <c r="AZ38" s="133"/>
      <c r="BA38" s="131"/>
      <c r="BB38" s="131" t="s">
        <v>14</v>
      </c>
      <c r="BC38" s="133"/>
      <c r="BD38" s="131"/>
      <c r="BE38" s="131" t="s">
        <v>14</v>
      </c>
      <c r="BF38" s="133"/>
      <c r="BG38" s="131"/>
      <c r="BH38" s="131" t="s">
        <v>14</v>
      </c>
      <c r="BI38" s="131"/>
      <c r="BJ38" s="134">
        <f t="shared" si="7"/>
        <v>0</v>
      </c>
      <c r="BK38" s="130" t="s">
        <v>14</v>
      </c>
      <c r="BL38" s="163">
        <f t="shared" si="8"/>
        <v>0</v>
      </c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71"/>
      <c r="CL38" s="119"/>
      <c r="CM38" s="71"/>
      <c r="CN38" s="55"/>
      <c r="CO38" s="55"/>
      <c r="CP38" s="55"/>
      <c r="CQ38" s="55"/>
    </row>
    <row r="39" spans="2:95" s="1" customFormat="1" ht="36" customHeight="1">
      <c r="B39" s="168">
        <v>5</v>
      </c>
      <c r="C39" s="167" t="s">
        <v>0</v>
      </c>
      <c r="D39" s="166">
        <v>8</v>
      </c>
      <c r="E39" s="165">
        <f>D12</f>
        <v>0</v>
      </c>
      <c r="F39" s="149"/>
      <c r="G39" s="149"/>
      <c r="H39" s="148">
        <f>D15</f>
        <v>0</v>
      </c>
      <c r="I39" s="149"/>
      <c r="J39" s="149"/>
      <c r="K39" s="171"/>
      <c r="L39" s="172" t="s">
        <v>14</v>
      </c>
      <c r="M39" s="172"/>
      <c r="N39" s="188"/>
      <c r="O39" s="172" t="s">
        <v>14</v>
      </c>
      <c r="P39" s="173"/>
      <c r="Q39" s="172"/>
      <c r="R39" s="172" t="s">
        <v>14</v>
      </c>
      <c r="S39" s="173"/>
      <c r="T39" s="172"/>
      <c r="U39" s="172" t="s">
        <v>14</v>
      </c>
      <c r="V39" s="173"/>
      <c r="W39" s="172"/>
      <c r="X39" s="172" t="s">
        <v>14</v>
      </c>
      <c r="Y39" s="169"/>
      <c r="Z39" s="171">
        <f t="shared" si="5"/>
        <v>0</v>
      </c>
      <c r="AA39" s="170" t="s">
        <v>14</v>
      </c>
      <c r="AB39" s="169">
        <f t="shared" si="6"/>
        <v>0</v>
      </c>
      <c r="AC39" s="168">
        <v>3</v>
      </c>
      <c r="AD39" s="167" t="s">
        <v>0</v>
      </c>
      <c r="AE39" s="187">
        <v>6</v>
      </c>
      <c r="AF39" s="165">
        <f>D10</f>
        <v>0</v>
      </c>
      <c r="AG39" s="185"/>
      <c r="AH39" s="185"/>
      <c r="AI39" s="185"/>
      <c r="AJ39" s="185"/>
      <c r="AK39" s="185"/>
      <c r="AL39" s="185"/>
      <c r="AM39" s="185"/>
      <c r="AN39" s="186"/>
      <c r="AO39" s="149">
        <f>D13</f>
        <v>0</v>
      </c>
      <c r="AP39" s="149"/>
      <c r="AQ39" s="149"/>
      <c r="AR39" s="185"/>
      <c r="AS39" s="149"/>
      <c r="AT39" s="149"/>
      <c r="AU39" s="134"/>
      <c r="AV39" s="131" t="s">
        <v>14</v>
      </c>
      <c r="AW39" s="133"/>
      <c r="AX39" s="131"/>
      <c r="AY39" s="131" t="s">
        <v>14</v>
      </c>
      <c r="AZ39" s="133"/>
      <c r="BA39" s="131"/>
      <c r="BB39" s="131" t="s">
        <v>14</v>
      </c>
      <c r="BC39" s="133"/>
      <c r="BD39" s="131"/>
      <c r="BE39" s="131" t="s">
        <v>14</v>
      </c>
      <c r="BF39" s="133"/>
      <c r="BG39" s="132"/>
      <c r="BH39" s="131" t="s">
        <v>14</v>
      </c>
      <c r="BI39" s="131"/>
      <c r="BJ39" s="134">
        <f t="shared" si="7"/>
        <v>0</v>
      </c>
      <c r="BK39" s="130" t="s">
        <v>14</v>
      </c>
      <c r="BL39" s="163">
        <f t="shared" si="8"/>
        <v>0</v>
      </c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71"/>
      <c r="CL39" s="119"/>
      <c r="CM39" s="71"/>
      <c r="CN39" s="55"/>
      <c r="CO39" s="55"/>
      <c r="CP39" s="55"/>
      <c r="CQ39" s="55"/>
    </row>
    <row r="40" spans="2:95" s="1" customFormat="1" ht="36" customHeight="1">
      <c r="B40" s="168">
        <v>6</v>
      </c>
      <c r="C40" s="167" t="s">
        <v>0</v>
      </c>
      <c r="D40" s="166">
        <v>7</v>
      </c>
      <c r="E40" s="165">
        <f>D13</f>
        <v>0</v>
      </c>
      <c r="F40" s="149"/>
      <c r="G40" s="164"/>
      <c r="H40" s="149">
        <f>D14</f>
        <v>0</v>
      </c>
      <c r="I40" s="149"/>
      <c r="J40" s="149"/>
      <c r="K40" s="134"/>
      <c r="L40" s="131" t="s">
        <v>14</v>
      </c>
      <c r="M40" s="133"/>
      <c r="N40" s="131"/>
      <c r="O40" s="131" t="s">
        <v>14</v>
      </c>
      <c r="P40" s="133"/>
      <c r="Q40" s="131"/>
      <c r="R40" s="131" t="s">
        <v>14</v>
      </c>
      <c r="S40" s="133"/>
      <c r="T40" s="131"/>
      <c r="U40" s="131" t="s">
        <v>14</v>
      </c>
      <c r="V40" s="133"/>
      <c r="W40" s="131"/>
      <c r="X40" s="131" t="s">
        <v>14</v>
      </c>
      <c r="Y40" s="163"/>
      <c r="Z40" s="134">
        <f t="shared" si="5"/>
        <v>0</v>
      </c>
      <c r="AA40" s="130" t="s">
        <v>14</v>
      </c>
      <c r="AB40" s="163">
        <f t="shared" si="6"/>
        <v>0</v>
      </c>
      <c r="AC40" s="168">
        <v>5</v>
      </c>
      <c r="AD40" s="167" t="s">
        <v>0</v>
      </c>
      <c r="AE40" s="187">
        <v>4</v>
      </c>
      <c r="AF40" s="165">
        <f>D12</f>
        <v>0</v>
      </c>
      <c r="AG40" s="185"/>
      <c r="AH40" s="185"/>
      <c r="AI40" s="185"/>
      <c r="AJ40" s="185"/>
      <c r="AK40" s="185"/>
      <c r="AL40" s="185"/>
      <c r="AM40" s="185"/>
      <c r="AN40" s="186"/>
      <c r="AO40" s="149">
        <f>D11</f>
        <v>0</v>
      </c>
      <c r="AP40" s="149"/>
      <c r="AQ40" s="146"/>
      <c r="AR40" s="185"/>
      <c r="AS40" s="149"/>
      <c r="AT40" s="149"/>
      <c r="AU40" s="134"/>
      <c r="AV40" s="131" t="s">
        <v>14</v>
      </c>
      <c r="AW40" s="133"/>
      <c r="AX40" s="131"/>
      <c r="AY40" s="131" t="s">
        <v>14</v>
      </c>
      <c r="AZ40" s="133"/>
      <c r="BA40" s="131"/>
      <c r="BB40" s="131" t="s">
        <v>14</v>
      </c>
      <c r="BC40" s="133"/>
      <c r="BD40" s="131"/>
      <c r="BE40" s="131" t="s">
        <v>14</v>
      </c>
      <c r="BF40" s="133"/>
      <c r="BG40" s="131"/>
      <c r="BH40" s="131" t="s">
        <v>14</v>
      </c>
      <c r="BI40" s="131"/>
      <c r="BJ40" s="134">
        <f t="shared" si="7"/>
        <v>0</v>
      </c>
      <c r="BK40" s="130" t="s">
        <v>14</v>
      </c>
      <c r="BL40" s="163">
        <f t="shared" si="8"/>
        <v>0</v>
      </c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5"/>
      <c r="CO40" s="55"/>
      <c r="CP40" s="55"/>
      <c r="CQ40" s="55"/>
    </row>
    <row r="41" spans="2:64" s="1" customFormat="1" ht="36" customHeight="1">
      <c r="B41" s="168">
        <v>1</v>
      </c>
      <c r="C41" s="167" t="s">
        <v>0</v>
      </c>
      <c r="D41" s="166">
        <v>3</v>
      </c>
      <c r="E41" s="165">
        <f>D8</f>
        <v>0</v>
      </c>
      <c r="F41" s="149"/>
      <c r="G41" s="164"/>
      <c r="H41" s="149">
        <f>D10</f>
        <v>0</v>
      </c>
      <c r="I41" s="149"/>
      <c r="J41" s="149"/>
      <c r="K41" s="134"/>
      <c r="L41" s="131" t="s">
        <v>14</v>
      </c>
      <c r="M41" s="133"/>
      <c r="N41" s="131"/>
      <c r="O41" s="131" t="s">
        <v>14</v>
      </c>
      <c r="P41" s="133"/>
      <c r="Q41" s="131"/>
      <c r="R41" s="131" t="s">
        <v>14</v>
      </c>
      <c r="S41" s="133"/>
      <c r="T41" s="131"/>
      <c r="U41" s="131" t="s">
        <v>14</v>
      </c>
      <c r="V41" s="133"/>
      <c r="W41" s="131"/>
      <c r="X41" s="131" t="s">
        <v>14</v>
      </c>
      <c r="Y41" s="163"/>
      <c r="Z41" s="134">
        <f t="shared" si="5"/>
        <v>0</v>
      </c>
      <c r="AA41" s="130" t="s">
        <v>14</v>
      </c>
      <c r="AB41" s="163">
        <f t="shared" si="6"/>
        <v>0</v>
      </c>
      <c r="AC41" s="168">
        <v>1</v>
      </c>
      <c r="AD41" s="167" t="s">
        <v>0</v>
      </c>
      <c r="AE41" s="187">
        <v>7</v>
      </c>
      <c r="AF41" s="165">
        <f>D8</f>
        <v>0</v>
      </c>
      <c r="AG41" s="185"/>
      <c r="AH41" s="185"/>
      <c r="AI41" s="185"/>
      <c r="AJ41" s="185"/>
      <c r="AK41" s="185"/>
      <c r="AL41" s="185"/>
      <c r="AM41" s="185"/>
      <c r="AN41" s="186"/>
      <c r="AO41" s="149">
        <f>D14</f>
        <v>0</v>
      </c>
      <c r="AP41" s="149"/>
      <c r="AQ41" s="149"/>
      <c r="AR41" s="185"/>
      <c r="AS41" s="149"/>
      <c r="AT41" s="149"/>
      <c r="AU41" s="134"/>
      <c r="AV41" s="131" t="s">
        <v>14</v>
      </c>
      <c r="AW41" s="133"/>
      <c r="AX41" s="131"/>
      <c r="AY41" s="131" t="s">
        <v>14</v>
      </c>
      <c r="AZ41" s="133"/>
      <c r="BA41" s="131"/>
      <c r="BB41" s="131" t="s">
        <v>14</v>
      </c>
      <c r="BC41" s="133"/>
      <c r="BD41" s="131"/>
      <c r="BE41" s="131" t="s">
        <v>14</v>
      </c>
      <c r="BF41" s="133"/>
      <c r="BG41" s="132"/>
      <c r="BH41" s="131" t="s">
        <v>14</v>
      </c>
      <c r="BI41" s="131"/>
      <c r="BJ41" s="134">
        <f t="shared" si="7"/>
        <v>0</v>
      </c>
      <c r="BK41" s="130" t="s">
        <v>14</v>
      </c>
      <c r="BL41" s="163">
        <f t="shared" si="8"/>
        <v>0</v>
      </c>
    </row>
    <row r="42" spans="2:64" s="1" customFormat="1" ht="36" customHeight="1">
      <c r="B42" s="176">
        <v>2</v>
      </c>
      <c r="C42" s="175" t="s">
        <v>0</v>
      </c>
      <c r="D42" s="184">
        <v>4</v>
      </c>
      <c r="E42" s="165">
        <f>D9</f>
        <v>0</v>
      </c>
      <c r="F42" s="149"/>
      <c r="G42" s="164"/>
      <c r="H42" s="149">
        <f>D11</f>
        <v>0</v>
      </c>
      <c r="I42" s="149"/>
      <c r="J42" s="149"/>
      <c r="K42" s="134"/>
      <c r="L42" s="131" t="s">
        <v>14</v>
      </c>
      <c r="M42" s="133"/>
      <c r="N42" s="131"/>
      <c r="O42" s="131" t="s">
        <v>14</v>
      </c>
      <c r="P42" s="133"/>
      <c r="Q42" s="131"/>
      <c r="R42" s="131" t="s">
        <v>14</v>
      </c>
      <c r="S42" s="133"/>
      <c r="T42" s="131"/>
      <c r="U42" s="131" t="s">
        <v>14</v>
      </c>
      <c r="V42" s="133"/>
      <c r="W42" s="131"/>
      <c r="X42" s="131" t="s">
        <v>14</v>
      </c>
      <c r="Y42" s="163"/>
      <c r="Z42" s="134">
        <f t="shared" si="5"/>
        <v>0</v>
      </c>
      <c r="AA42" s="130" t="s">
        <v>14</v>
      </c>
      <c r="AB42" s="163">
        <f t="shared" si="6"/>
        <v>0</v>
      </c>
      <c r="AC42" s="168">
        <v>2</v>
      </c>
      <c r="AD42" s="167" t="s">
        <v>0</v>
      </c>
      <c r="AE42" s="166">
        <v>8</v>
      </c>
      <c r="AF42" s="165">
        <f>D9</f>
        <v>0</v>
      </c>
      <c r="AG42" s="185"/>
      <c r="AH42" s="185"/>
      <c r="AI42" s="185"/>
      <c r="AJ42" s="185"/>
      <c r="AK42" s="185"/>
      <c r="AL42" s="185"/>
      <c r="AM42" s="185"/>
      <c r="AN42" s="186"/>
      <c r="AO42" s="149">
        <f>D15</f>
        <v>0</v>
      </c>
      <c r="AP42" s="149"/>
      <c r="AQ42" s="149"/>
      <c r="AR42" s="185"/>
      <c r="AS42" s="149"/>
      <c r="AT42" s="149"/>
      <c r="AU42" s="134"/>
      <c r="AV42" s="131" t="s">
        <v>14</v>
      </c>
      <c r="AW42" s="133"/>
      <c r="AX42" s="131"/>
      <c r="AY42" s="131" t="s">
        <v>14</v>
      </c>
      <c r="AZ42" s="133"/>
      <c r="BA42" s="131"/>
      <c r="BB42" s="131" t="s">
        <v>14</v>
      </c>
      <c r="BC42" s="133"/>
      <c r="BD42" s="131"/>
      <c r="BE42" s="131" t="s">
        <v>14</v>
      </c>
      <c r="BF42" s="133"/>
      <c r="BG42" s="132"/>
      <c r="BH42" s="131" t="s">
        <v>14</v>
      </c>
      <c r="BI42" s="131"/>
      <c r="BJ42" s="134">
        <f t="shared" si="7"/>
        <v>0</v>
      </c>
      <c r="BK42" s="130" t="s">
        <v>14</v>
      </c>
      <c r="BL42" s="163">
        <f t="shared" si="8"/>
        <v>0</v>
      </c>
    </row>
    <row r="43" spans="2:64" s="1" customFormat="1" ht="36" customHeight="1">
      <c r="B43" s="168">
        <v>5</v>
      </c>
      <c r="C43" s="167" t="s">
        <v>0</v>
      </c>
      <c r="D43" s="166">
        <v>7</v>
      </c>
      <c r="E43" s="165">
        <f>D12</f>
        <v>0</v>
      </c>
      <c r="F43" s="149"/>
      <c r="G43" s="149"/>
      <c r="H43" s="148">
        <f>D14</f>
        <v>0</v>
      </c>
      <c r="I43" s="149"/>
      <c r="J43" s="149"/>
      <c r="K43" s="134"/>
      <c r="L43" s="131" t="s">
        <v>14</v>
      </c>
      <c r="M43" s="133"/>
      <c r="N43" s="131"/>
      <c r="O43" s="131" t="s">
        <v>14</v>
      </c>
      <c r="P43" s="133"/>
      <c r="Q43" s="131"/>
      <c r="R43" s="131" t="s">
        <v>14</v>
      </c>
      <c r="S43" s="133"/>
      <c r="T43" s="131"/>
      <c r="U43" s="131" t="s">
        <v>14</v>
      </c>
      <c r="V43" s="133"/>
      <c r="W43" s="132"/>
      <c r="X43" s="131" t="s">
        <v>14</v>
      </c>
      <c r="Y43" s="163"/>
      <c r="Z43" s="171">
        <f t="shared" si="5"/>
        <v>0</v>
      </c>
      <c r="AA43" s="130" t="s">
        <v>14</v>
      </c>
      <c r="AB43" s="163">
        <f t="shared" si="6"/>
        <v>0</v>
      </c>
      <c r="AC43" s="176">
        <v>3</v>
      </c>
      <c r="AD43" s="175" t="s">
        <v>0</v>
      </c>
      <c r="AE43" s="184">
        <v>5</v>
      </c>
      <c r="AF43" s="145">
        <f>D10</f>
        <v>0</v>
      </c>
      <c r="AG43" s="182"/>
      <c r="AH43" s="182"/>
      <c r="AI43" s="182"/>
      <c r="AJ43" s="182"/>
      <c r="AK43" s="182"/>
      <c r="AL43" s="182"/>
      <c r="AM43" s="182"/>
      <c r="AN43" s="183"/>
      <c r="AO43" s="146">
        <f>D12</f>
        <v>0</v>
      </c>
      <c r="AP43" s="146"/>
      <c r="AQ43" s="146"/>
      <c r="AR43" s="182"/>
      <c r="AS43" s="146"/>
      <c r="AT43" s="146"/>
      <c r="AU43" s="171"/>
      <c r="AV43" s="172" t="s">
        <v>14</v>
      </c>
      <c r="AW43" s="173"/>
      <c r="AX43" s="172"/>
      <c r="AY43" s="172" t="s">
        <v>14</v>
      </c>
      <c r="AZ43" s="173"/>
      <c r="BA43" s="172"/>
      <c r="BB43" s="172" t="s">
        <v>14</v>
      </c>
      <c r="BC43" s="173"/>
      <c r="BD43" s="172"/>
      <c r="BE43" s="172" t="s">
        <v>14</v>
      </c>
      <c r="BF43" s="173"/>
      <c r="BG43" s="172"/>
      <c r="BH43" s="172" t="s">
        <v>14</v>
      </c>
      <c r="BI43" s="172"/>
      <c r="BJ43" s="171">
        <f t="shared" si="7"/>
        <v>0</v>
      </c>
      <c r="BK43" s="170" t="s">
        <v>14</v>
      </c>
      <c r="BL43" s="169">
        <f t="shared" si="8"/>
        <v>0</v>
      </c>
    </row>
    <row r="44" spans="2:64" s="1" customFormat="1" ht="36" customHeight="1" thickBot="1">
      <c r="B44" s="168">
        <v>6</v>
      </c>
      <c r="C44" s="167" t="s">
        <v>0</v>
      </c>
      <c r="D44" s="166">
        <v>8</v>
      </c>
      <c r="E44" s="165">
        <f>D13</f>
        <v>0</v>
      </c>
      <c r="F44" s="149"/>
      <c r="G44" s="164"/>
      <c r="H44" s="149">
        <f>D15</f>
        <v>0</v>
      </c>
      <c r="I44" s="149"/>
      <c r="J44" s="149"/>
      <c r="K44" s="134"/>
      <c r="L44" s="131" t="s">
        <v>14</v>
      </c>
      <c r="M44" s="133"/>
      <c r="N44" s="131"/>
      <c r="O44" s="131" t="s">
        <v>14</v>
      </c>
      <c r="P44" s="133"/>
      <c r="Q44" s="131"/>
      <c r="R44" s="131" t="s">
        <v>14</v>
      </c>
      <c r="S44" s="133"/>
      <c r="T44" s="131"/>
      <c r="U44" s="131" t="s">
        <v>14</v>
      </c>
      <c r="V44" s="133"/>
      <c r="W44" s="131"/>
      <c r="X44" s="131" t="s">
        <v>14</v>
      </c>
      <c r="Y44" s="163"/>
      <c r="Z44" s="134">
        <f t="shared" si="5"/>
        <v>0</v>
      </c>
      <c r="AA44" s="130" t="s">
        <v>14</v>
      </c>
      <c r="AB44" s="163">
        <f t="shared" si="6"/>
        <v>0</v>
      </c>
      <c r="AC44" s="181">
        <v>6</v>
      </c>
      <c r="AD44" s="180" t="s">
        <v>0</v>
      </c>
      <c r="AE44" s="179">
        <v>4</v>
      </c>
      <c r="AF44" s="159">
        <f>D13</f>
        <v>0</v>
      </c>
      <c r="AG44" s="177"/>
      <c r="AH44" s="177"/>
      <c r="AI44" s="177"/>
      <c r="AJ44" s="177"/>
      <c r="AK44" s="177"/>
      <c r="AL44" s="177"/>
      <c r="AM44" s="177"/>
      <c r="AN44" s="178"/>
      <c r="AO44" s="151">
        <f>D11</f>
        <v>0</v>
      </c>
      <c r="AP44" s="151"/>
      <c r="AQ44" s="151"/>
      <c r="AR44" s="177"/>
      <c r="AS44" s="151"/>
      <c r="AT44" s="151"/>
      <c r="AU44" s="129"/>
      <c r="AV44" s="126" t="s">
        <v>14</v>
      </c>
      <c r="AW44" s="128"/>
      <c r="AX44" s="126"/>
      <c r="AY44" s="126" t="s">
        <v>14</v>
      </c>
      <c r="AZ44" s="128"/>
      <c r="BA44" s="126"/>
      <c r="BB44" s="126" t="s">
        <v>14</v>
      </c>
      <c r="BC44" s="128"/>
      <c r="BD44" s="126"/>
      <c r="BE44" s="126" t="s">
        <v>14</v>
      </c>
      <c r="BF44" s="128"/>
      <c r="BG44" s="127"/>
      <c r="BH44" s="126" t="s">
        <v>14</v>
      </c>
      <c r="BI44" s="126"/>
      <c r="BJ44" s="129">
        <f t="shared" si="7"/>
        <v>0</v>
      </c>
      <c r="BK44" s="125" t="s">
        <v>14</v>
      </c>
      <c r="BL44" s="157">
        <f t="shared" si="8"/>
        <v>0</v>
      </c>
    </row>
    <row r="45" spans="2:28" s="1" customFormat="1" ht="36" customHeight="1">
      <c r="B45" s="176">
        <v>1</v>
      </c>
      <c r="C45" s="175" t="s">
        <v>0</v>
      </c>
      <c r="D45" s="174">
        <v>6</v>
      </c>
      <c r="E45" s="145">
        <f>D8</f>
        <v>0</v>
      </c>
      <c r="F45" s="146"/>
      <c r="G45" s="147"/>
      <c r="H45" s="146">
        <f>D13</f>
        <v>0</v>
      </c>
      <c r="I45" s="146"/>
      <c r="J45" s="146"/>
      <c r="K45" s="171"/>
      <c r="L45" s="172" t="s">
        <v>14</v>
      </c>
      <c r="M45" s="173"/>
      <c r="N45" s="172"/>
      <c r="O45" s="172" t="s">
        <v>14</v>
      </c>
      <c r="P45" s="173"/>
      <c r="Q45" s="172"/>
      <c r="R45" s="172" t="s">
        <v>14</v>
      </c>
      <c r="S45" s="173"/>
      <c r="T45" s="172"/>
      <c r="U45" s="172" t="s">
        <v>14</v>
      </c>
      <c r="V45" s="173"/>
      <c r="W45" s="172"/>
      <c r="X45" s="172" t="s">
        <v>14</v>
      </c>
      <c r="Y45" s="169"/>
      <c r="Z45" s="171">
        <f t="shared" si="5"/>
        <v>0</v>
      </c>
      <c r="AA45" s="170" t="s">
        <v>14</v>
      </c>
      <c r="AB45" s="169">
        <f t="shared" si="6"/>
        <v>0</v>
      </c>
    </row>
    <row r="46" spans="2:28" s="1" customFormat="1" ht="36" customHeight="1">
      <c r="B46" s="168">
        <v>5</v>
      </c>
      <c r="C46" s="167" t="s">
        <v>0</v>
      </c>
      <c r="D46" s="166">
        <v>2</v>
      </c>
      <c r="E46" s="165">
        <f>D12</f>
        <v>0</v>
      </c>
      <c r="F46" s="149"/>
      <c r="G46" s="164"/>
      <c r="H46" s="149">
        <f>D9</f>
        <v>0</v>
      </c>
      <c r="I46" s="149"/>
      <c r="J46" s="149"/>
      <c r="K46" s="134"/>
      <c r="L46" s="131" t="s">
        <v>14</v>
      </c>
      <c r="M46" s="133"/>
      <c r="N46" s="131"/>
      <c r="O46" s="131" t="s">
        <v>14</v>
      </c>
      <c r="P46" s="133"/>
      <c r="Q46" s="131"/>
      <c r="R46" s="131" t="s">
        <v>14</v>
      </c>
      <c r="S46" s="133"/>
      <c r="T46" s="131"/>
      <c r="U46" s="131" t="s">
        <v>14</v>
      </c>
      <c r="V46" s="133"/>
      <c r="W46" s="131"/>
      <c r="X46" s="131" t="s">
        <v>14</v>
      </c>
      <c r="Y46" s="163"/>
      <c r="Z46" s="134">
        <f t="shared" si="5"/>
        <v>0</v>
      </c>
      <c r="AA46" s="130" t="s">
        <v>14</v>
      </c>
      <c r="AB46" s="163">
        <f t="shared" si="6"/>
        <v>0</v>
      </c>
    </row>
    <row r="47" spans="2:28" s="1" customFormat="1" ht="36" customHeight="1">
      <c r="B47" s="168">
        <v>3</v>
      </c>
      <c r="C47" s="167" t="s">
        <v>0</v>
      </c>
      <c r="D47" s="166">
        <v>8</v>
      </c>
      <c r="E47" s="165">
        <f>D10</f>
        <v>0</v>
      </c>
      <c r="F47" s="149"/>
      <c r="G47" s="164"/>
      <c r="H47" s="149">
        <f>D15</f>
        <v>0</v>
      </c>
      <c r="I47" s="149"/>
      <c r="J47" s="149"/>
      <c r="K47" s="134"/>
      <c r="L47" s="131" t="s">
        <v>14</v>
      </c>
      <c r="M47" s="133"/>
      <c r="N47" s="131"/>
      <c r="O47" s="131" t="s">
        <v>14</v>
      </c>
      <c r="P47" s="133"/>
      <c r="Q47" s="131"/>
      <c r="R47" s="131" t="s">
        <v>14</v>
      </c>
      <c r="S47" s="133"/>
      <c r="T47" s="131"/>
      <c r="U47" s="131" t="s">
        <v>14</v>
      </c>
      <c r="V47" s="133"/>
      <c r="W47" s="131"/>
      <c r="X47" s="131" t="s">
        <v>14</v>
      </c>
      <c r="Y47" s="163"/>
      <c r="Z47" s="134">
        <f t="shared" si="5"/>
        <v>0</v>
      </c>
      <c r="AA47" s="130" t="s">
        <v>14</v>
      </c>
      <c r="AB47" s="163">
        <f t="shared" si="6"/>
        <v>0</v>
      </c>
    </row>
    <row r="48" spans="2:28" s="1" customFormat="1" ht="36" customHeight="1" thickBot="1">
      <c r="B48" s="162">
        <v>4</v>
      </c>
      <c r="C48" s="161" t="s">
        <v>0</v>
      </c>
      <c r="D48" s="160">
        <v>7</v>
      </c>
      <c r="E48" s="159">
        <f>D11</f>
        <v>0</v>
      </c>
      <c r="F48" s="151"/>
      <c r="G48" s="151"/>
      <c r="H48" s="150">
        <f>D14</f>
        <v>0</v>
      </c>
      <c r="I48" s="151"/>
      <c r="J48" s="151"/>
      <c r="K48" s="129"/>
      <c r="L48" s="126" t="s">
        <v>14</v>
      </c>
      <c r="M48" s="128"/>
      <c r="N48" s="126"/>
      <c r="O48" s="126" t="s">
        <v>14</v>
      </c>
      <c r="P48" s="128"/>
      <c r="Q48" s="126"/>
      <c r="R48" s="126" t="s">
        <v>14</v>
      </c>
      <c r="S48" s="128"/>
      <c r="T48" s="126"/>
      <c r="U48" s="126" t="s">
        <v>14</v>
      </c>
      <c r="V48" s="128"/>
      <c r="W48" s="127"/>
      <c r="X48" s="126" t="s">
        <v>14</v>
      </c>
      <c r="Y48" s="157"/>
      <c r="Z48" s="158">
        <f t="shared" si="5"/>
        <v>0</v>
      </c>
      <c r="AA48" s="125" t="s">
        <v>14</v>
      </c>
      <c r="AB48" s="157">
        <f t="shared" si="6"/>
        <v>0</v>
      </c>
    </row>
    <row r="49" s="1" customFormat="1" ht="36" customHeight="1"/>
    <row r="50" spans="92:95" s="1" customFormat="1" ht="36" customHeight="1">
      <c r="CN50" s="55"/>
      <c r="CO50" s="55"/>
      <c r="CP50" s="55"/>
      <c r="CQ50" s="55"/>
    </row>
    <row r="51" s="1" customFormat="1" ht="36" customHeight="1"/>
    <row r="52" s="1" customFormat="1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</sheetData>
  <sheetProtection/>
  <mergeCells count="109">
    <mergeCell ref="BG32:BI32"/>
    <mergeCell ref="BJ32:BL32"/>
    <mergeCell ref="Z32:AB32"/>
    <mergeCell ref="AC32:AE32"/>
    <mergeCell ref="AU32:AW32"/>
    <mergeCell ref="AX32:AZ32"/>
    <mergeCell ref="BA32:BC32"/>
    <mergeCell ref="BD32:BF32"/>
    <mergeCell ref="G25:K25"/>
    <mergeCell ref="L25:Y25"/>
    <mergeCell ref="B30:G30"/>
    <mergeCell ref="B32:D32"/>
    <mergeCell ref="K32:M32"/>
    <mergeCell ref="N32:P32"/>
    <mergeCell ref="Q32:S32"/>
    <mergeCell ref="T32:V32"/>
    <mergeCell ref="W32:Y32"/>
    <mergeCell ref="G22:K22"/>
    <mergeCell ref="L22:Y22"/>
    <mergeCell ref="G23:K23"/>
    <mergeCell ref="L23:Y23"/>
    <mergeCell ref="G24:K24"/>
    <mergeCell ref="L24:Y24"/>
    <mergeCell ref="G19:K19"/>
    <mergeCell ref="L19:Y19"/>
    <mergeCell ref="G20:K20"/>
    <mergeCell ref="L20:Y20"/>
    <mergeCell ref="G21:K21"/>
    <mergeCell ref="L21:Y21"/>
    <mergeCell ref="B12:C12"/>
    <mergeCell ref="B15:C15"/>
    <mergeCell ref="D15:G15"/>
    <mergeCell ref="H15:J15"/>
    <mergeCell ref="AO15:AQ15"/>
    <mergeCell ref="B18:E18"/>
    <mergeCell ref="G18:K18"/>
    <mergeCell ref="L18:Y18"/>
    <mergeCell ref="B13:C13"/>
    <mergeCell ref="D13:G13"/>
    <mergeCell ref="H13:J13"/>
    <mergeCell ref="AO13:AQ13"/>
    <mergeCell ref="B14:C14"/>
    <mergeCell ref="D14:G14"/>
    <mergeCell ref="H14:J14"/>
    <mergeCell ref="AO14:AQ14"/>
    <mergeCell ref="D12:G12"/>
    <mergeCell ref="H12:J12"/>
    <mergeCell ref="AO12:AQ12"/>
    <mergeCell ref="BI12:BJ12"/>
    <mergeCell ref="BK12:BR12"/>
    <mergeCell ref="BS10:CF10"/>
    <mergeCell ref="BS11:CF11"/>
    <mergeCell ref="BS12:CF12"/>
    <mergeCell ref="B11:C11"/>
    <mergeCell ref="D11:G11"/>
    <mergeCell ref="H11:J11"/>
    <mergeCell ref="AO11:AQ11"/>
    <mergeCell ref="BI11:BJ11"/>
    <mergeCell ref="BK11:BR11"/>
    <mergeCell ref="B10:C10"/>
    <mergeCell ref="D10:G10"/>
    <mergeCell ref="H10:J10"/>
    <mergeCell ref="AO10:AQ10"/>
    <mergeCell ref="BI10:BJ10"/>
    <mergeCell ref="BK10:BR10"/>
    <mergeCell ref="BS8:CF8"/>
    <mergeCell ref="B9:C9"/>
    <mergeCell ref="D9:G9"/>
    <mergeCell ref="H9:J9"/>
    <mergeCell ref="AO9:AQ9"/>
    <mergeCell ref="BI9:BJ9"/>
    <mergeCell ref="BK9:BR9"/>
    <mergeCell ref="BS9:CF9"/>
    <mergeCell ref="AL7:AN7"/>
    <mergeCell ref="BI7:BJ7"/>
    <mergeCell ref="BK7:BR7"/>
    <mergeCell ref="BS7:CF7"/>
    <mergeCell ref="B8:C8"/>
    <mergeCell ref="D8:G8"/>
    <mergeCell ref="H8:J8"/>
    <mergeCell ref="AO8:AQ8"/>
    <mergeCell ref="BI8:BJ8"/>
    <mergeCell ref="BK8:BR8"/>
    <mergeCell ref="T7:V7"/>
    <mergeCell ref="W7:Y7"/>
    <mergeCell ref="Z7:AB7"/>
    <mergeCell ref="AC7:AE7"/>
    <mergeCell ref="AF7:AH7"/>
    <mergeCell ref="AI7:AK7"/>
    <mergeCell ref="B7:C7"/>
    <mergeCell ref="D7:G7"/>
    <mergeCell ref="H7:J7"/>
    <mergeCell ref="K7:M7"/>
    <mergeCell ref="N7:P7"/>
    <mergeCell ref="Q7:S7"/>
    <mergeCell ref="B3:F3"/>
    <mergeCell ref="G3:AE3"/>
    <mergeCell ref="AF3:AI3"/>
    <mergeCell ref="AJ3:AQ3"/>
    <mergeCell ref="B5:G5"/>
    <mergeCell ref="BI5:BN5"/>
    <mergeCell ref="B1:F1"/>
    <mergeCell ref="G1:AE1"/>
    <mergeCell ref="AF1:AI1"/>
    <mergeCell ref="AJ1:AQ1"/>
    <mergeCell ref="B2:F2"/>
    <mergeCell ref="G2:AE2"/>
    <mergeCell ref="AF2:AI2"/>
    <mergeCell ref="AJ2:AQ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1">
      <selection activeCell="E44" sqref="E44"/>
    </sheetView>
  </sheetViews>
  <sheetFormatPr defaultColWidth="11.421875" defaultRowHeight="12.75"/>
  <cols>
    <col min="1" max="1" width="25.00390625" style="53" customWidth="1"/>
    <col min="2" max="2" width="2.8515625" style="53" customWidth="1"/>
    <col min="3" max="3" width="5.00390625" style="53" customWidth="1"/>
    <col min="4" max="4" width="2.8515625" style="53" customWidth="1"/>
    <col min="5" max="5" width="5.00390625" style="53" customWidth="1"/>
    <col min="6" max="6" width="25.00390625" style="53" customWidth="1"/>
    <col min="7" max="7" width="2.8515625" style="53" customWidth="1"/>
    <col min="8" max="8" width="5.00390625" style="53" customWidth="1"/>
    <col min="9" max="9" width="2.8515625" style="53" customWidth="1"/>
    <col min="10" max="10" width="5.00390625" style="53" customWidth="1"/>
    <col min="11" max="11" width="25.00390625" style="53" customWidth="1"/>
    <col min="12" max="12" width="2.8515625" style="53" customWidth="1"/>
    <col min="13" max="13" width="5.00390625" style="53" customWidth="1"/>
    <col min="14" max="14" width="2.8515625" style="53" customWidth="1"/>
    <col min="15" max="15" width="5.00390625" style="53" customWidth="1"/>
    <col min="16" max="16" width="25.00390625" style="53" customWidth="1"/>
    <col min="17" max="16384" width="11.421875" style="53" customWidth="1"/>
  </cols>
  <sheetData>
    <row r="1" spans="1:16" ht="12.75">
      <c r="A1" s="536" t="s">
        <v>20</v>
      </c>
      <c r="B1" s="537"/>
      <c r="C1" s="537"/>
      <c r="D1" s="537"/>
      <c r="E1" s="537"/>
      <c r="F1" s="537"/>
      <c r="K1" s="536" t="s">
        <v>25</v>
      </c>
      <c r="L1" s="537"/>
      <c r="M1" s="537"/>
      <c r="N1" s="537"/>
      <c r="O1" s="537"/>
      <c r="P1" s="537"/>
    </row>
    <row r="2" spans="1:16" ht="12.75">
      <c r="A2" s="536"/>
      <c r="B2" s="537"/>
      <c r="C2" s="537"/>
      <c r="D2" s="537"/>
      <c r="E2" s="537"/>
      <c r="F2" s="537"/>
      <c r="K2" s="536"/>
      <c r="L2" s="537"/>
      <c r="M2" s="537"/>
      <c r="N2" s="537"/>
      <c r="O2" s="537"/>
      <c r="P2" s="537"/>
    </row>
    <row r="3" spans="1:16" ht="12.75" customHeight="1">
      <c r="A3" s="536" t="s">
        <v>21</v>
      </c>
      <c r="B3" s="537"/>
      <c r="C3" s="537"/>
      <c r="D3" s="537"/>
      <c r="E3" s="537"/>
      <c r="F3" s="537"/>
      <c r="K3" s="536" t="s">
        <v>24</v>
      </c>
      <c r="L3" s="537"/>
      <c r="M3" s="537"/>
      <c r="N3" s="537"/>
      <c r="O3" s="537"/>
      <c r="P3" s="537"/>
    </row>
    <row r="4" spans="1:16" ht="12.75" customHeight="1">
      <c r="A4" s="536"/>
      <c r="B4" s="537"/>
      <c r="C4" s="537"/>
      <c r="D4" s="537"/>
      <c r="E4" s="537"/>
      <c r="F4" s="537"/>
      <c r="K4" s="536"/>
      <c r="L4" s="537"/>
      <c r="M4" s="537"/>
      <c r="N4" s="537"/>
      <c r="O4" s="537"/>
      <c r="P4" s="537"/>
    </row>
    <row r="5" spans="1:16" ht="12.75">
      <c r="A5" s="538" t="s">
        <v>38</v>
      </c>
      <c r="B5" s="538"/>
      <c r="F5" s="539" t="s">
        <v>39</v>
      </c>
      <c r="K5" s="538" t="s">
        <v>40</v>
      </c>
      <c r="N5" s="538" t="s">
        <v>41</v>
      </c>
      <c r="O5" s="538"/>
      <c r="P5" s="538"/>
    </row>
    <row r="6" spans="1:16" ht="12.75">
      <c r="A6" s="538"/>
      <c r="B6" s="538"/>
      <c r="F6" s="539"/>
      <c r="K6" s="538"/>
      <c r="N6" s="538"/>
      <c r="O6" s="538"/>
      <c r="P6" s="538"/>
    </row>
    <row r="7" spans="1:16" ht="12.75" customHeight="1">
      <c r="A7" s="538"/>
      <c r="B7" s="538"/>
      <c r="F7" s="539"/>
      <c r="K7" s="538"/>
      <c r="N7" s="538"/>
      <c r="O7" s="538"/>
      <c r="P7" s="538"/>
    </row>
    <row r="9" spans="1:4" ht="12.75">
      <c r="A9" s="238"/>
      <c r="B9" s="239"/>
      <c r="C9" s="240"/>
      <c r="D9" s="240"/>
    </row>
    <row r="10" spans="1:11" ht="12.75">
      <c r="A10" s="241"/>
      <c r="C10" s="242"/>
      <c r="D10" s="240"/>
      <c r="E10" s="243"/>
      <c r="F10" s="244"/>
      <c r="G10" s="244"/>
      <c r="H10" s="244"/>
      <c r="I10" s="244"/>
      <c r="J10" s="244"/>
      <c r="K10" s="244"/>
    </row>
    <row r="11" spans="1:11" ht="12.75">
      <c r="A11" s="245"/>
      <c r="C11" s="246"/>
      <c r="D11" s="247" t="s">
        <v>14</v>
      </c>
      <c r="E11" s="248"/>
      <c r="F11" s="249">
        <f>IF(C11&gt;E11,A9,IF(E11&gt;C11,A13,""))</f>
      </c>
      <c r="G11" s="250"/>
      <c r="H11" s="244"/>
      <c r="I11" s="244"/>
      <c r="J11" s="244"/>
      <c r="K11" s="244"/>
    </row>
    <row r="12" spans="1:11" ht="12.75">
      <c r="A12" s="245"/>
      <c r="C12" s="251"/>
      <c r="D12" s="252"/>
      <c r="E12" s="252"/>
      <c r="F12" s="253">
        <f>IF(C11&gt;E11,A10,IF(E11&gt;C11,A14,""))</f>
      </c>
      <c r="G12" s="244"/>
      <c r="H12" s="254"/>
      <c r="I12" s="244"/>
      <c r="J12" s="244"/>
      <c r="K12" s="244"/>
    </row>
    <row r="13" spans="1:11" ht="12.75">
      <c r="A13" s="238"/>
      <c r="B13" s="239"/>
      <c r="C13" s="242"/>
      <c r="D13" s="240"/>
      <c r="E13" s="243"/>
      <c r="F13" s="244"/>
      <c r="G13" s="244"/>
      <c r="H13" s="254"/>
      <c r="I13" s="244"/>
      <c r="J13" s="244"/>
      <c r="K13" s="244"/>
    </row>
    <row r="14" spans="1:11" ht="12.75">
      <c r="A14" s="241"/>
      <c r="E14" s="244"/>
      <c r="F14" s="244"/>
      <c r="G14" s="244"/>
      <c r="H14" s="254"/>
      <c r="I14" s="244"/>
      <c r="J14" s="244"/>
      <c r="K14" s="244"/>
    </row>
    <row r="15" spans="1:12" ht="12.75">
      <c r="A15" s="245"/>
      <c r="E15" s="244"/>
      <c r="F15" s="244"/>
      <c r="G15" s="244"/>
      <c r="H15" s="255"/>
      <c r="I15" s="256" t="s">
        <v>14</v>
      </c>
      <c r="J15" s="248"/>
      <c r="K15" s="249">
        <f>IF(H15&gt;J15,F11,IF(J15&gt;H15,F19,""))</f>
      </c>
      <c r="L15" s="239"/>
    </row>
    <row r="16" spans="1:13" ht="12.75">
      <c r="A16" s="245"/>
      <c r="E16" s="244"/>
      <c r="F16" s="244"/>
      <c r="G16" s="244"/>
      <c r="H16" s="254"/>
      <c r="I16" s="244"/>
      <c r="J16" s="244"/>
      <c r="K16" s="253">
        <f>IF(H15&gt;J15,F12,IF(J15&gt;H15,F20,""))</f>
      </c>
      <c r="M16" s="242"/>
    </row>
    <row r="17" spans="1:13" ht="12.75">
      <c r="A17" s="238"/>
      <c r="B17" s="239"/>
      <c r="E17" s="244"/>
      <c r="F17" s="244"/>
      <c r="G17" s="244"/>
      <c r="H17" s="254"/>
      <c r="I17" s="244"/>
      <c r="J17" s="244"/>
      <c r="K17" s="244"/>
      <c r="M17" s="242"/>
    </row>
    <row r="18" spans="1:13" ht="12.75">
      <c r="A18" s="241"/>
      <c r="C18" s="242"/>
      <c r="D18" s="240"/>
      <c r="E18" s="243"/>
      <c r="F18" s="244"/>
      <c r="G18" s="244"/>
      <c r="H18" s="254"/>
      <c r="I18" s="244"/>
      <c r="J18" s="244"/>
      <c r="K18" s="244"/>
      <c r="M18" s="242"/>
    </row>
    <row r="19" spans="1:13" ht="12.75" customHeight="1">
      <c r="A19" s="245"/>
      <c r="C19" s="246"/>
      <c r="D19" s="247" t="s">
        <v>14</v>
      </c>
      <c r="E19" s="248"/>
      <c r="F19" s="249">
        <f>IF(C19&gt;E19,A17,IF(E19&gt;C19,A21,""))</f>
      </c>
      <c r="G19" s="250"/>
      <c r="H19" s="254"/>
      <c r="I19" s="244"/>
      <c r="J19" s="244"/>
      <c r="K19" s="244"/>
      <c r="M19" s="242"/>
    </row>
    <row r="20" spans="1:13" ht="12.75" customHeight="1">
      <c r="A20" s="245"/>
      <c r="C20" s="251"/>
      <c r="D20" s="252"/>
      <c r="E20" s="252"/>
      <c r="F20" s="253">
        <f>IF(C19&gt;E19,A18,IF(E19&gt;C19,A22,""))</f>
      </c>
      <c r="G20" s="244"/>
      <c r="H20" s="244"/>
      <c r="I20" s="244"/>
      <c r="J20" s="244"/>
      <c r="K20" s="244"/>
      <c r="M20" s="242"/>
    </row>
    <row r="21" spans="1:13" ht="12.75" customHeight="1">
      <c r="A21" s="238"/>
      <c r="B21" s="239"/>
      <c r="C21" s="242"/>
      <c r="D21" s="240"/>
      <c r="E21" s="243"/>
      <c r="F21" s="244"/>
      <c r="G21" s="244"/>
      <c r="H21" s="244"/>
      <c r="I21" s="244"/>
      <c r="J21" s="244"/>
      <c r="K21" s="244"/>
      <c r="M21" s="242"/>
    </row>
    <row r="22" spans="1:13" ht="12.75">
      <c r="A22" s="241"/>
      <c r="E22" s="244"/>
      <c r="F22" s="244"/>
      <c r="G22" s="244"/>
      <c r="H22" s="244"/>
      <c r="I22" s="244"/>
      <c r="J22" s="244"/>
      <c r="K22" s="244"/>
      <c r="M22" s="242"/>
    </row>
    <row r="23" spans="1:16" ht="12.75">
      <c r="A23" s="245"/>
      <c r="E23" s="244"/>
      <c r="F23" s="244"/>
      <c r="G23" s="244"/>
      <c r="H23" s="244"/>
      <c r="I23" s="244"/>
      <c r="J23" s="244"/>
      <c r="K23" s="244"/>
      <c r="M23" s="257"/>
      <c r="N23" s="247" t="s">
        <v>14</v>
      </c>
      <c r="O23" s="258"/>
      <c r="P23" s="249">
        <f>IF(M23&gt;O23,K15,IF(O23&gt;M23,K31,""))</f>
      </c>
    </row>
    <row r="24" spans="1:16" ht="12.75">
      <c r="A24" s="245"/>
      <c r="E24" s="244"/>
      <c r="F24" s="244"/>
      <c r="G24" s="244"/>
      <c r="H24" s="244"/>
      <c r="I24" s="244"/>
      <c r="J24" s="244"/>
      <c r="K24" s="244"/>
      <c r="M24" s="242"/>
      <c r="P24" s="253">
        <f>IF(M23&gt;O23,K16,IF(O23&gt;M23,K32,""))</f>
      </c>
    </row>
    <row r="25" spans="1:13" ht="12.75">
      <c r="A25" s="238"/>
      <c r="B25" s="239"/>
      <c r="E25" s="244"/>
      <c r="F25" s="244"/>
      <c r="G25" s="244"/>
      <c r="H25" s="244"/>
      <c r="I25" s="244"/>
      <c r="J25" s="244"/>
      <c r="K25" s="244"/>
      <c r="M25" s="242"/>
    </row>
    <row r="26" spans="1:13" ht="12.75">
      <c r="A26" s="241"/>
      <c r="C26" s="242"/>
      <c r="D26" s="240"/>
      <c r="E26" s="243"/>
      <c r="F26" s="244"/>
      <c r="G26" s="244"/>
      <c r="H26" s="244"/>
      <c r="I26" s="244"/>
      <c r="J26" s="244"/>
      <c r="K26" s="244"/>
      <c r="M26" s="242"/>
    </row>
    <row r="27" spans="1:13" ht="12.75">
      <c r="A27" s="245"/>
      <c r="C27" s="246"/>
      <c r="D27" s="247" t="s">
        <v>14</v>
      </c>
      <c r="E27" s="248"/>
      <c r="F27" s="249">
        <f>IF(C27&gt;E27,A25,IF(E27&gt;C27,A29,""))</f>
      </c>
      <c r="G27" s="250"/>
      <c r="H27" s="244"/>
      <c r="I27" s="244"/>
      <c r="J27" s="244"/>
      <c r="K27" s="244"/>
      <c r="M27" s="242"/>
    </row>
    <row r="28" spans="1:13" ht="12.75">
      <c r="A28" s="245"/>
      <c r="C28" s="251"/>
      <c r="D28" s="252"/>
      <c r="E28" s="252"/>
      <c r="F28" s="253">
        <f>IF(C27&gt;E27,A26,IF(E27&gt;C27,A30,""))</f>
      </c>
      <c r="G28" s="244"/>
      <c r="H28" s="254"/>
      <c r="I28" s="244"/>
      <c r="J28" s="244"/>
      <c r="K28" s="244"/>
      <c r="M28" s="242"/>
    </row>
    <row r="29" spans="1:13" ht="12.75">
      <c r="A29" s="259"/>
      <c r="B29" s="239"/>
      <c r="C29" s="242"/>
      <c r="D29" s="240"/>
      <c r="E29" s="243"/>
      <c r="F29" s="244"/>
      <c r="G29" s="244"/>
      <c r="H29" s="254"/>
      <c r="I29" s="244"/>
      <c r="J29" s="244"/>
      <c r="K29" s="244"/>
      <c r="M29" s="242"/>
    </row>
    <row r="30" spans="1:13" ht="12.75">
      <c r="A30" s="241"/>
      <c r="E30" s="244"/>
      <c r="F30" s="244"/>
      <c r="G30" s="244"/>
      <c r="H30" s="254"/>
      <c r="I30" s="244"/>
      <c r="J30" s="244"/>
      <c r="K30" s="244"/>
      <c r="M30" s="242"/>
    </row>
    <row r="31" spans="1:13" ht="12.75">
      <c r="A31" s="245"/>
      <c r="E31" s="244"/>
      <c r="F31" s="244"/>
      <c r="G31" s="244"/>
      <c r="H31" s="260"/>
      <c r="I31" s="256" t="s">
        <v>14</v>
      </c>
      <c r="J31" s="248"/>
      <c r="K31" s="249">
        <f>IF(H31&gt;J31,F27,IF(J31&gt;H31,F35,""))</f>
      </c>
      <c r="L31" s="239"/>
      <c r="M31" s="242"/>
    </row>
    <row r="32" spans="1:11" ht="12.75">
      <c r="A32" s="245"/>
      <c r="E32" s="244"/>
      <c r="F32" s="244"/>
      <c r="G32" s="244"/>
      <c r="H32" s="254"/>
      <c r="I32" s="244"/>
      <c r="J32" s="244"/>
      <c r="K32" s="253">
        <f>IF(H31&gt;J31,F28,IF(J31&gt;H31,F36,""))</f>
      </c>
    </row>
    <row r="33" spans="1:11" ht="13.5" thickBot="1">
      <c r="A33" s="238"/>
      <c r="B33" s="239"/>
      <c r="E33" s="244"/>
      <c r="F33" s="244"/>
      <c r="G33" s="244"/>
      <c r="H33" s="254"/>
      <c r="I33" s="244"/>
      <c r="J33" s="244"/>
      <c r="K33" s="244"/>
    </row>
    <row r="34" spans="1:16" ht="12.75" customHeight="1">
      <c r="A34" s="241"/>
      <c r="C34" s="242"/>
      <c r="D34" s="240"/>
      <c r="E34" s="243"/>
      <c r="F34" s="244"/>
      <c r="G34" s="244"/>
      <c r="H34" s="254"/>
      <c r="I34" s="540" t="s">
        <v>13</v>
      </c>
      <c r="J34" s="541"/>
      <c r="K34" s="544" t="s">
        <v>9</v>
      </c>
      <c r="L34" s="546" t="s">
        <v>10</v>
      </c>
      <c r="M34" s="546"/>
      <c r="N34" s="546"/>
      <c r="O34" s="546"/>
      <c r="P34" s="547"/>
    </row>
    <row r="35" spans="1:16" ht="13.5" customHeight="1" thickBot="1">
      <c r="A35" s="245"/>
      <c r="C35" s="246"/>
      <c r="D35" s="247" t="s">
        <v>14</v>
      </c>
      <c r="E35" s="248"/>
      <c r="F35" s="249">
        <f>IF(C35&gt;E35,A33,IF(E35&gt;C35,A37,""))</f>
      </c>
      <c r="G35" s="250"/>
      <c r="H35" s="254"/>
      <c r="I35" s="542"/>
      <c r="J35" s="543"/>
      <c r="K35" s="545"/>
      <c r="L35" s="548"/>
      <c r="M35" s="548"/>
      <c r="N35" s="548"/>
      <c r="O35" s="548"/>
      <c r="P35" s="549"/>
    </row>
    <row r="36" spans="1:16" ht="12.75" customHeight="1">
      <c r="A36" s="245"/>
      <c r="C36" s="251"/>
      <c r="D36" s="252"/>
      <c r="E36" s="252"/>
      <c r="F36" s="253">
        <f>IF(C35&gt;E35,A34,IF(E35&gt;C35,A38,""))</f>
      </c>
      <c r="G36" s="244"/>
      <c r="H36" s="244"/>
      <c r="I36" s="550" t="s">
        <v>16</v>
      </c>
      <c r="J36" s="551"/>
      <c r="K36" s="554">
        <f>P23</f>
      </c>
      <c r="L36" s="556">
        <f>P24</f>
      </c>
      <c r="M36" s="556"/>
      <c r="N36" s="556"/>
      <c r="O36" s="556"/>
      <c r="P36" s="557"/>
    </row>
    <row r="37" spans="1:16" ht="12.75" customHeight="1">
      <c r="A37" s="238"/>
      <c r="B37" s="239"/>
      <c r="C37" s="242"/>
      <c r="D37" s="240"/>
      <c r="E37" s="243"/>
      <c r="F37" s="244"/>
      <c r="G37" s="244"/>
      <c r="H37" s="244"/>
      <c r="I37" s="552"/>
      <c r="J37" s="553"/>
      <c r="K37" s="555"/>
      <c r="L37" s="558"/>
      <c r="M37" s="558"/>
      <c r="N37" s="558"/>
      <c r="O37" s="558"/>
      <c r="P37" s="559"/>
    </row>
    <row r="38" spans="1:16" ht="12.75" customHeight="1">
      <c r="A38" s="241"/>
      <c r="E38" s="244"/>
      <c r="F38" s="244"/>
      <c r="G38" s="244"/>
      <c r="H38" s="244"/>
      <c r="I38" s="560" t="s">
        <v>17</v>
      </c>
      <c r="J38" s="561"/>
      <c r="K38" s="555">
        <f>IF(M23&gt;O23,K31,IF(O23&gt;M23,K15,""))</f>
      </c>
      <c r="L38" s="558">
        <f>IF(M23&gt;O23,K32,IF(O23&gt;M23,K16,""))</f>
      </c>
      <c r="M38" s="558"/>
      <c r="N38" s="558"/>
      <c r="O38" s="558"/>
      <c r="P38" s="559"/>
    </row>
    <row r="39" spans="1:16" ht="12.75" customHeight="1">
      <c r="A39" s="244"/>
      <c r="E39" s="244"/>
      <c r="F39" s="244"/>
      <c r="G39" s="244"/>
      <c r="H39" s="244"/>
      <c r="I39" s="562"/>
      <c r="J39" s="563"/>
      <c r="K39" s="555"/>
      <c r="L39" s="558"/>
      <c r="M39" s="558"/>
      <c r="N39" s="558"/>
      <c r="O39" s="558"/>
      <c r="P39" s="559"/>
    </row>
    <row r="40" spans="1:16" ht="12.75" customHeight="1">
      <c r="A40" s="244"/>
      <c r="I40" s="560" t="s">
        <v>18</v>
      </c>
      <c r="J40" s="561"/>
      <c r="K40" s="555">
        <f>IF(H31&gt;J31,F35,IF(J31&gt;H31,F27,""))</f>
      </c>
      <c r="L40" s="564">
        <f>IF(H31&gt;J31,F36,IF(J31&gt;H31,F28,""))</f>
      </c>
      <c r="M40" s="564"/>
      <c r="N40" s="564"/>
      <c r="O40" s="564"/>
      <c r="P40" s="565"/>
    </row>
    <row r="41" spans="1:16" ht="12.75" customHeight="1">
      <c r="A41" s="244"/>
      <c r="I41" s="562"/>
      <c r="J41" s="563"/>
      <c r="K41" s="555"/>
      <c r="L41" s="564"/>
      <c r="M41" s="564"/>
      <c r="N41" s="564"/>
      <c r="O41" s="564"/>
      <c r="P41" s="565"/>
    </row>
    <row r="42" spans="9:16" ht="12.75" customHeight="1">
      <c r="I42" s="552" t="s">
        <v>18</v>
      </c>
      <c r="J42" s="553"/>
      <c r="K42" s="555">
        <f>IF(H15&gt;J15,F19,IF(J15&gt;H15,F12,""))</f>
      </c>
      <c r="L42" s="564">
        <f>IF(H15&gt;J15,F20,IF(J15&gt;H15,F12,""))</f>
      </c>
      <c r="M42" s="564"/>
      <c r="N42" s="564"/>
      <c r="O42" s="564"/>
      <c r="P42" s="565"/>
    </row>
    <row r="43" spans="9:16" ht="13.5" customHeight="1" thickBot="1">
      <c r="I43" s="566"/>
      <c r="J43" s="567"/>
      <c r="K43" s="568"/>
      <c r="L43" s="569"/>
      <c r="M43" s="569"/>
      <c r="N43" s="569"/>
      <c r="O43" s="569"/>
      <c r="P43" s="570"/>
    </row>
  </sheetData>
  <sheetProtection/>
  <mergeCells count="27">
    <mergeCell ref="I40:J41"/>
    <mergeCell ref="K40:K41"/>
    <mergeCell ref="L40:P41"/>
    <mergeCell ref="I42:J43"/>
    <mergeCell ref="K42:K43"/>
    <mergeCell ref="L42:P43"/>
    <mergeCell ref="I36:J37"/>
    <mergeCell ref="K36:K37"/>
    <mergeCell ref="L36:P37"/>
    <mergeCell ref="I38:J39"/>
    <mergeCell ref="K38:K39"/>
    <mergeCell ref="L38:P39"/>
    <mergeCell ref="A5:B7"/>
    <mergeCell ref="F5:F7"/>
    <mergeCell ref="K5:K7"/>
    <mergeCell ref="N5:P7"/>
    <mergeCell ref="I34:J35"/>
    <mergeCell ref="K34:K35"/>
    <mergeCell ref="L34:P35"/>
    <mergeCell ref="A1:A2"/>
    <mergeCell ref="B1:F2"/>
    <mergeCell ref="K1:K2"/>
    <mergeCell ref="L1:P2"/>
    <mergeCell ref="A3:A4"/>
    <mergeCell ref="B3:F4"/>
    <mergeCell ref="K3:K4"/>
    <mergeCell ref="L3:P4"/>
  </mergeCells>
  <printOptions/>
  <pageMargins left="0.31496062992125984" right="0.31496062992125984" top="0.3937007874015748" bottom="0.3937007874015748" header="0.1968503937007874" footer="0.1968503937007874"/>
  <pageSetup fitToHeight="1" fitToWidth="1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75" zoomScaleNormal="75" zoomScalePageLayoutView="0" workbookViewId="0" topLeftCell="A13">
      <selection activeCell="M24" sqref="M24"/>
    </sheetView>
  </sheetViews>
  <sheetFormatPr defaultColWidth="11.421875" defaultRowHeight="12.75"/>
  <cols>
    <col min="1" max="1" width="25.00390625" style="53" customWidth="1"/>
    <col min="2" max="2" width="2.8515625" style="53" customWidth="1"/>
    <col min="3" max="3" width="5.00390625" style="53" customWidth="1"/>
    <col min="4" max="4" width="2.8515625" style="53" customWidth="1"/>
    <col min="5" max="5" width="5.00390625" style="53" customWidth="1"/>
    <col min="6" max="6" width="25.00390625" style="53" customWidth="1"/>
    <col min="7" max="7" width="2.8515625" style="53" customWidth="1"/>
    <col min="8" max="8" width="5.00390625" style="53" customWidth="1"/>
    <col min="9" max="9" width="2.8515625" style="53" customWidth="1"/>
    <col min="10" max="10" width="5.00390625" style="53" customWidth="1"/>
    <col min="11" max="11" width="25.00390625" style="53" customWidth="1"/>
    <col min="12" max="12" width="2.8515625" style="53" customWidth="1"/>
    <col min="13" max="13" width="5.00390625" style="53" customWidth="1"/>
    <col min="14" max="14" width="2.8515625" style="53" customWidth="1"/>
    <col min="15" max="15" width="5.00390625" style="53" customWidth="1"/>
    <col min="16" max="16" width="25.00390625" style="53" customWidth="1"/>
    <col min="17" max="17" width="2.8515625" style="53" customWidth="1"/>
    <col min="18" max="18" width="5.00390625" style="53" customWidth="1"/>
    <col min="19" max="19" width="2.8515625" style="53" customWidth="1"/>
    <col min="20" max="20" width="5.00390625" style="53" customWidth="1"/>
    <col min="21" max="21" width="25.00390625" style="53" customWidth="1"/>
    <col min="22" max="16384" width="11.421875" style="53" customWidth="1"/>
  </cols>
  <sheetData>
    <row r="1" spans="1:20" ht="15" customHeight="1">
      <c r="A1" s="536" t="s">
        <v>20</v>
      </c>
      <c r="B1" s="537"/>
      <c r="C1" s="537"/>
      <c r="D1" s="537"/>
      <c r="E1" s="537"/>
      <c r="F1" s="537"/>
      <c r="G1" s="537"/>
      <c r="H1" s="537"/>
      <c r="I1" s="537"/>
      <c r="K1" s="536" t="s">
        <v>25</v>
      </c>
      <c r="L1" s="537"/>
      <c r="M1" s="537"/>
      <c r="N1" s="537"/>
      <c r="O1" s="537"/>
      <c r="P1" s="537"/>
      <c r="Q1" s="537"/>
      <c r="R1" s="537"/>
      <c r="S1" s="537"/>
      <c r="T1" s="537"/>
    </row>
    <row r="2" spans="1:20" ht="15" customHeight="1">
      <c r="A2" s="536"/>
      <c r="B2" s="537"/>
      <c r="C2" s="537"/>
      <c r="D2" s="537"/>
      <c r="E2" s="537"/>
      <c r="F2" s="537"/>
      <c r="G2" s="537"/>
      <c r="H2" s="537"/>
      <c r="I2" s="537"/>
      <c r="K2" s="536"/>
      <c r="L2" s="537"/>
      <c r="M2" s="537"/>
      <c r="N2" s="537"/>
      <c r="O2" s="537"/>
      <c r="P2" s="537"/>
      <c r="Q2" s="537"/>
      <c r="R2" s="537"/>
      <c r="S2" s="537"/>
      <c r="T2" s="537"/>
    </row>
    <row r="3" spans="1:20" ht="15" customHeight="1">
      <c r="A3" s="536" t="s">
        <v>21</v>
      </c>
      <c r="B3" s="537"/>
      <c r="C3" s="537"/>
      <c r="D3" s="537"/>
      <c r="E3" s="537"/>
      <c r="F3" s="537"/>
      <c r="G3" s="537"/>
      <c r="H3" s="537"/>
      <c r="I3" s="537"/>
      <c r="K3" s="536" t="s">
        <v>24</v>
      </c>
      <c r="L3" s="537"/>
      <c r="M3" s="537"/>
      <c r="N3" s="537"/>
      <c r="O3" s="537"/>
      <c r="P3" s="537"/>
      <c r="Q3" s="537"/>
      <c r="R3" s="537"/>
      <c r="S3" s="537"/>
      <c r="T3" s="537"/>
    </row>
    <row r="4" spans="1:20" ht="15" customHeight="1">
      <c r="A4" s="536"/>
      <c r="B4" s="537"/>
      <c r="C4" s="537"/>
      <c r="D4" s="537"/>
      <c r="E4" s="537"/>
      <c r="F4" s="537"/>
      <c r="G4" s="537"/>
      <c r="H4" s="537"/>
      <c r="I4" s="537"/>
      <c r="K4" s="536"/>
      <c r="L4" s="537"/>
      <c r="M4" s="537"/>
      <c r="N4" s="537"/>
      <c r="O4" s="537"/>
      <c r="P4" s="537"/>
      <c r="Q4" s="537"/>
      <c r="R4" s="537"/>
      <c r="S4" s="537"/>
      <c r="T4" s="537"/>
    </row>
    <row r="5" spans="1:21" ht="15" customHeight="1">
      <c r="A5" s="538" t="s">
        <v>42</v>
      </c>
      <c r="F5" s="538" t="s">
        <v>38</v>
      </c>
      <c r="G5" s="538"/>
      <c r="K5" s="539" t="s">
        <v>39</v>
      </c>
      <c r="P5" s="538" t="s">
        <v>40</v>
      </c>
      <c r="S5" s="538" t="s">
        <v>41</v>
      </c>
      <c r="T5" s="538"/>
      <c r="U5" s="538"/>
    </row>
    <row r="6" spans="1:21" ht="15" customHeight="1">
      <c r="A6" s="538"/>
      <c r="F6" s="538"/>
      <c r="G6" s="538"/>
      <c r="K6" s="539"/>
      <c r="P6" s="538"/>
      <c r="S6" s="538"/>
      <c r="T6" s="538"/>
      <c r="U6" s="538"/>
    </row>
    <row r="7" spans="1:21" ht="15" customHeight="1" thickBot="1">
      <c r="A7" s="571"/>
      <c r="F7" s="538"/>
      <c r="G7" s="538"/>
      <c r="K7" s="539"/>
      <c r="P7" s="538"/>
      <c r="S7" s="538"/>
      <c r="T7" s="538"/>
      <c r="U7" s="538"/>
    </row>
    <row r="8" spans="1:2" ht="15" customHeight="1">
      <c r="A8" s="261"/>
      <c r="B8" s="239"/>
    </row>
    <row r="9" spans="1:9" ht="15" customHeight="1">
      <c r="A9" s="262"/>
      <c r="C9" s="246"/>
      <c r="D9" s="247" t="s">
        <v>14</v>
      </c>
      <c r="E9" s="263"/>
      <c r="F9" s="264">
        <f>IF(C9&gt;E9,A8,IF(E9&gt;C9,A10,""))</f>
      </c>
      <c r="G9" s="239"/>
      <c r="H9" s="240"/>
      <c r="I9" s="240"/>
    </row>
    <row r="10" spans="1:16" ht="15" customHeight="1">
      <c r="A10" s="265"/>
      <c r="B10" s="239"/>
      <c r="C10" s="572"/>
      <c r="D10" s="573"/>
      <c r="E10" s="574"/>
      <c r="F10" s="266">
        <f>IF(C9&gt;E9,A9,IF(E9&gt;C9,A11,""))</f>
      </c>
      <c r="H10" s="242"/>
      <c r="I10" s="240"/>
      <c r="J10" s="243"/>
      <c r="K10" s="244"/>
      <c r="L10" s="244"/>
      <c r="M10" s="244"/>
      <c r="N10" s="244"/>
      <c r="O10" s="244"/>
      <c r="P10" s="244"/>
    </row>
    <row r="11" spans="1:16" ht="15" customHeight="1" thickBot="1">
      <c r="A11" s="267"/>
      <c r="C11" s="268"/>
      <c r="D11" s="237"/>
      <c r="E11" s="269"/>
      <c r="F11" s="270"/>
      <c r="H11" s="246"/>
      <c r="I11" s="247" t="s">
        <v>14</v>
      </c>
      <c r="J11" s="248"/>
      <c r="K11" s="264">
        <f>IF(H11&gt;J11,F9,IF(J11&gt;H11,F13,""))</f>
      </c>
      <c r="L11" s="250"/>
      <c r="M11" s="244"/>
      <c r="N11" s="244"/>
      <c r="O11" s="244"/>
      <c r="P11" s="244"/>
    </row>
    <row r="12" spans="1:16" ht="15" customHeight="1">
      <c r="A12" s="261"/>
      <c r="B12" s="239"/>
      <c r="C12" s="268"/>
      <c r="D12" s="237"/>
      <c r="E12" s="269"/>
      <c r="F12" s="270"/>
      <c r="H12" s="575"/>
      <c r="I12" s="576"/>
      <c r="J12" s="577"/>
      <c r="K12" s="266">
        <f>IF(H11&gt;J11,F10,IF(J11&gt;H11,F14,""))</f>
      </c>
      <c r="L12" s="244"/>
      <c r="M12" s="254"/>
      <c r="N12" s="244"/>
      <c r="O12" s="244"/>
      <c r="P12" s="244"/>
    </row>
    <row r="13" spans="1:16" ht="15" customHeight="1">
      <c r="A13" s="262"/>
      <c r="C13" s="246"/>
      <c r="D13" s="247" t="s">
        <v>14</v>
      </c>
      <c r="E13" s="263"/>
      <c r="F13" s="264">
        <f>IF(C13&gt;E13,A12,IF(E13&gt;C13,A14,""))</f>
      </c>
      <c r="G13" s="239"/>
      <c r="H13" s="242"/>
      <c r="I13" s="240"/>
      <c r="J13" s="243"/>
      <c r="K13" s="270"/>
      <c r="L13" s="244"/>
      <c r="M13" s="254"/>
      <c r="N13" s="244"/>
      <c r="O13" s="244"/>
      <c r="P13" s="244"/>
    </row>
    <row r="14" spans="1:16" ht="15" customHeight="1">
      <c r="A14" s="265"/>
      <c r="B14" s="239"/>
      <c r="C14" s="572"/>
      <c r="D14" s="573"/>
      <c r="E14" s="574"/>
      <c r="F14" s="266">
        <f>IF(C13&gt;E13,A13,IF(E13&gt;C13,A15,""))</f>
      </c>
      <c r="J14" s="244"/>
      <c r="K14" s="270"/>
      <c r="L14" s="244"/>
      <c r="M14" s="254"/>
      <c r="N14" s="244"/>
      <c r="O14" s="244"/>
      <c r="P14" s="270"/>
    </row>
    <row r="15" spans="1:17" ht="15" customHeight="1" thickBot="1">
      <c r="A15" s="267"/>
      <c r="C15" s="268"/>
      <c r="D15" s="237"/>
      <c r="E15" s="269"/>
      <c r="F15" s="270"/>
      <c r="J15" s="244"/>
      <c r="K15" s="270"/>
      <c r="L15" s="244"/>
      <c r="M15" s="255"/>
      <c r="N15" s="256" t="s">
        <v>14</v>
      </c>
      <c r="O15" s="248"/>
      <c r="P15" s="264">
        <f>IF(M15&gt;O15,K11,IF(O15&gt;M15,K19,""))</f>
      </c>
      <c r="Q15" s="239"/>
    </row>
    <row r="16" spans="1:18" ht="15" customHeight="1">
      <c r="A16" s="261"/>
      <c r="B16" s="239"/>
      <c r="C16" s="268"/>
      <c r="D16" s="237"/>
      <c r="E16" s="269"/>
      <c r="F16" s="270"/>
      <c r="J16" s="244"/>
      <c r="K16" s="270"/>
      <c r="L16" s="244"/>
      <c r="M16" s="578"/>
      <c r="N16" s="579"/>
      <c r="O16" s="580"/>
      <c r="P16" s="266">
        <f>IF(M15&gt;O15,K12,IF(O15&gt;M15,K20,""))</f>
      </c>
      <c r="R16" s="242"/>
    </row>
    <row r="17" spans="1:18" ht="15" customHeight="1">
      <c r="A17" s="262"/>
      <c r="C17" s="246"/>
      <c r="D17" s="247" t="s">
        <v>14</v>
      </c>
      <c r="E17" s="263"/>
      <c r="F17" s="264">
        <f>IF(C17&gt;E17,A16,IF(E17&gt;C17,A18,""))</f>
      </c>
      <c r="G17" s="239"/>
      <c r="J17" s="244"/>
      <c r="K17" s="270"/>
      <c r="L17" s="244"/>
      <c r="M17" s="254"/>
      <c r="N17" s="244"/>
      <c r="O17" s="244"/>
      <c r="P17" s="270"/>
      <c r="R17" s="242"/>
    </row>
    <row r="18" spans="1:18" ht="15" customHeight="1">
      <c r="A18" s="265"/>
      <c r="B18" s="239"/>
      <c r="C18" s="572"/>
      <c r="D18" s="573"/>
      <c r="E18" s="574"/>
      <c r="F18" s="266">
        <f>IF(C17&gt;E17,A17,IF(E17&gt;C17,A19,""))</f>
      </c>
      <c r="H18" s="242"/>
      <c r="I18" s="240"/>
      <c r="J18" s="243"/>
      <c r="K18" s="270"/>
      <c r="L18" s="244"/>
      <c r="M18" s="254"/>
      <c r="N18" s="244"/>
      <c r="O18" s="244"/>
      <c r="P18" s="270"/>
      <c r="R18" s="242"/>
    </row>
    <row r="19" spans="1:18" ht="15" customHeight="1" thickBot="1">
      <c r="A19" s="267"/>
      <c r="C19" s="268"/>
      <c r="D19" s="237"/>
      <c r="E19" s="269"/>
      <c r="F19" s="270"/>
      <c r="H19" s="246"/>
      <c r="I19" s="247" t="s">
        <v>14</v>
      </c>
      <c r="J19" s="248"/>
      <c r="K19" s="264">
        <f>IF(H19&gt;J19,F17,IF(J19&gt;H19,F21,""))</f>
      </c>
      <c r="L19" s="250"/>
      <c r="M19" s="254"/>
      <c r="N19" s="244"/>
      <c r="O19" s="244"/>
      <c r="P19" s="270"/>
      <c r="R19" s="242"/>
    </row>
    <row r="20" spans="1:18" ht="15" customHeight="1">
      <c r="A20" s="261"/>
      <c r="B20" s="239"/>
      <c r="C20" s="268"/>
      <c r="D20" s="237"/>
      <c r="E20" s="269"/>
      <c r="F20" s="270"/>
      <c r="H20" s="575"/>
      <c r="I20" s="576"/>
      <c r="J20" s="577"/>
      <c r="K20" s="266">
        <f>IF(H19&gt;J19,F18,IF(J19&gt;H19,F22,""))</f>
      </c>
      <c r="L20" s="244"/>
      <c r="M20" s="244"/>
      <c r="N20" s="244"/>
      <c r="O20" s="244"/>
      <c r="P20" s="270"/>
      <c r="R20" s="242"/>
    </row>
    <row r="21" spans="1:18" ht="15" customHeight="1">
      <c r="A21" s="271"/>
      <c r="C21" s="246"/>
      <c r="D21" s="247" t="s">
        <v>14</v>
      </c>
      <c r="E21" s="263"/>
      <c r="F21" s="264">
        <f>IF(C21&gt;E21,A20,IF(E21&gt;C21,A22,""))</f>
      </c>
      <c r="G21" s="239"/>
      <c r="H21" s="242"/>
      <c r="I21" s="240"/>
      <c r="J21" s="243"/>
      <c r="K21" s="270"/>
      <c r="L21" s="244"/>
      <c r="M21" s="244"/>
      <c r="N21" s="244"/>
      <c r="O21" s="244"/>
      <c r="P21" s="270"/>
      <c r="R21" s="242"/>
    </row>
    <row r="22" spans="1:18" ht="15" customHeight="1">
      <c r="A22" s="265"/>
      <c r="B22" s="239"/>
      <c r="C22" s="572"/>
      <c r="D22" s="573"/>
      <c r="E22" s="574"/>
      <c r="F22" s="266">
        <f>IF(C21&gt;E21,A21,IF(E21&gt;C21,A23,""))</f>
      </c>
      <c r="J22" s="244"/>
      <c r="K22" s="270"/>
      <c r="L22" s="244"/>
      <c r="M22" s="244"/>
      <c r="N22" s="244"/>
      <c r="O22" s="244"/>
      <c r="P22" s="270"/>
      <c r="R22" s="242"/>
    </row>
    <row r="23" spans="1:21" ht="15" customHeight="1" thickBot="1">
      <c r="A23" s="267"/>
      <c r="C23" s="268"/>
      <c r="D23" s="237"/>
      <c r="E23" s="269"/>
      <c r="F23" s="270"/>
      <c r="J23" s="244"/>
      <c r="K23" s="270"/>
      <c r="L23" s="244"/>
      <c r="M23" s="244"/>
      <c r="N23" s="244"/>
      <c r="O23" s="244"/>
      <c r="P23" s="270"/>
      <c r="R23" s="257"/>
      <c r="S23" s="247" t="s">
        <v>14</v>
      </c>
      <c r="T23" s="258"/>
      <c r="U23" s="264">
        <f>IF(R23&gt;T23,P15,IF(T23&gt;R23,P31,""))</f>
      </c>
    </row>
    <row r="24" spans="1:21" ht="15" customHeight="1">
      <c r="A24" s="261"/>
      <c r="B24" s="239"/>
      <c r="C24" s="268"/>
      <c r="D24" s="237"/>
      <c r="E24" s="269"/>
      <c r="F24" s="270"/>
      <c r="J24" s="244"/>
      <c r="K24" s="270"/>
      <c r="L24" s="244"/>
      <c r="M24" s="244"/>
      <c r="N24" s="244"/>
      <c r="O24" s="244"/>
      <c r="P24" s="270"/>
      <c r="R24" s="572"/>
      <c r="S24" s="573"/>
      <c r="T24" s="574"/>
      <c r="U24" s="266">
        <f>IF(R23&gt;T23,P16,IF(T23&gt;R23,P32,""))</f>
      </c>
    </row>
    <row r="25" spans="1:18" ht="15" customHeight="1">
      <c r="A25" s="262"/>
      <c r="C25" s="246"/>
      <c r="D25" s="247" t="s">
        <v>14</v>
      </c>
      <c r="E25" s="263"/>
      <c r="F25" s="264">
        <f>IF(C25&gt;E25,A24,IF(E25&gt;C25,A26,""))</f>
      </c>
      <c r="G25" s="239"/>
      <c r="J25" s="244"/>
      <c r="K25" s="270"/>
      <c r="L25" s="244"/>
      <c r="M25" s="244"/>
      <c r="N25" s="244"/>
      <c r="O25" s="244"/>
      <c r="P25" s="270"/>
      <c r="R25" s="242"/>
    </row>
    <row r="26" spans="1:18" ht="15" customHeight="1">
      <c r="A26" s="265"/>
      <c r="B26" s="239"/>
      <c r="C26" s="572"/>
      <c r="D26" s="573"/>
      <c r="E26" s="574"/>
      <c r="F26" s="266">
        <f>IF(C25&gt;E25,A25,IF(E25&gt;C25,A27,""))</f>
      </c>
      <c r="H26" s="242"/>
      <c r="I26" s="240"/>
      <c r="J26" s="243"/>
      <c r="K26" s="270"/>
      <c r="L26" s="244"/>
      <c r="M26" s="244"/>
      <c r="N26" s="244"/>
      <c r="O26" s="244"/>
      <c r="P26" s="270"/>
      <c r="R26" s="242"/>
    </row>
    <row r="27" spans="1:18" ht="15" customHeight="1" thickBot="1">
      <c r="A27" s="267"/>
      <c r="C27" s="268"/>
      <c r="D27" s="237"/>
      <c r="E27" s="269"/>
      <c r="F27" s="270"/>
      <c r="H27" s="246"/>
      <c r="I27" s="247" t="s">
        <v>14</v>
      </c>
      <c r="J27" s="248"/>
      <c r="K27" s="264">
        <f>IF(H27&gt;J27,F25,IF(J27&gt;H27,F29,""))</f>
      </c>
      <c r="L27" s="250"/>
      <c r="M27" s="244"/>
      <c r="N27" s="244"/>
      <c r="O27" s="244"/>
      <c r="P27" s="270"/>
      <c r="R27" s="242"/>
    </row>
    <row r="28" spans="1:18" ht="15" customHeight="1">
      <c r="A28" s="261"/>
      <c r="B28" s="239"/>
      <c r="C28" s="268"/>
      <c r="D28" s="237"/>
      <c r="E28" s="269"/>
      <c r="F28" s="270"/>
      <c r="H28" s="575"/>
      <c r="I28" s="576"/>
      <c r="J28" s="577"/>
      <c r="K28" s="266">
        <f>IF(H27&gt;J27,F26,IF(J27&gt;H27,F30,""))</f>
      </c>
      <c r="L28" s="244"/>
      <c r="M28" s="254"/>
      <c r="N28" s="244"/>
      <c r="O28" s="244"/>
      <c r="P28" s="270"/>
      <c r="R28" s="242"/>
    </row>
    <row r="29" spans="1:18" ht="15" customHeight="1">
      <c r="A29" s="262"/>
      <c r="C29" s="246"/>
      <c r="D29" s="247" t="s">
        <v>14</v>
      </c>
      <c r="E29" s="263"/>
      <c r="F29" s="264">
        <f>IF(C29&gt;E29,A28,IF(E29&gt;C29,A30,""))</f>
      </c>
      <c r="G29" s="239"/>
      <c r="H29" s="242"/>
      <c r="I29" s="240"/>
      <c r="J29" s="243"/>
      <c r="K29" s="270"/>
      <c r="L29" s="244"/>
      <c r="M29" s="254"/>
      <c r="N29" s="244"/>
      <c r="O29" s="244"/>
      <c r="P29" s="270"/>
      <c r="R29" s="242"/>
    </row>
    <row r="30" spans="1:18" ht="15" customHeight="1">
      <c r="A30" s="265"/>
      <c r="B30" s="239"/>
      <c r="C30" s="572"/>
      <c r="D30" s="573"/>
      <c r="E30" s="574"/>
      <c r="F30" s="266">
        <f>IF(C29&gt;E29,A29,IF(E29&gt;C29,A31,""))</f>
      </c>
      <c r="J30" s="244"/>
      <c r="K30" s="270"/>
      <c r="L30" s="244"/>
      <c r="M30" s="254"/>
      <c r="N30" s="244"/>
      <c r="O30" s="244"/>
      <c r="P30" s="270"/>
      <c r="R30" s="242"/>
    </row>
    <row r="31" spans="1:18" ht="15" customHeight="1" thickBot="1">
      <c r="A31" s="267"/>
      <c r="C31" s="268"/>
      <c r="D31" s="237"/>
      <c r="E31" s="269"/>
      <c r="F31" s="270"/>
      <c r="J31" s="244"/>
      <c r="K31" s="270"/>
      <c r="L31" s="244"/>
      <c r="M31" s="260"/>
      <c r="N31" s="256" t="s">
        <v>14</v>
      </c>
      <c r="O31" s="248"/>
      <c r="P31" s="264">
        <f>IF(M31&gt;O31,K27,IF(O31&gt;M31,K35,""))</f>
      </c>
      <c r="Q31" s="239"/>
      <c r="R31" s="242"/>
    </row>
    <row r="32" spans="1:16" ht="15" customHeight="1">
      <c r="A32" s="261"/>
      <c r="B32" s="239"/>
      <c r="C32" s="268"/>
      <c r="D32" s="237"/>
      <c r="E32" s="269"/>
      <c r="F32" s="270"/>
      <c r="J32" s="244"/>
      <c r="K32" s="270"/>
      <c r="L32" s="244"/>
      <c r="M32" s="578"/>
      <c r="N32" s="579"/>
      <c r="O32" s="580"/>
      <c r="P32" s="266">
        <f>IF(M31&gt;O31,K28,IF(O31&gt;M31,K36,""))</f>
      </c>
    </row>
    <row r="33" spans="1:16" ht="15" customHeight="1" thickBot="1">
      <c r="A33" s="262"/>
      <c r="C33" s="246"/>
      <c r="D33" s="247" t="s">
        <v>14</v>
      </c>
      <c r="E33" s="263"/>
      <c r="F33" s="264">
        <f>IF(C33&gt;E33,A32,IF(E33&gt;C33,A34,""))</f>
      </c>
      <c r="G33" s="239"/>
      <c r="J33" s="244"/>
      <c r="K33" s="270"/>
      <c r="L33" s="244"/>
      <c r="M33" s="254"/>
      <c r="N33" s="244"/>
      <c r="O33" s="244"/>
      <c r="P33" s="270"/>
    </row>
    <row r="34" spans="1:21" ht="15" customHeight="1">
      <c r="A34" s="272"/>
      <c r="B34" s="239"/>
      <c r="C34" s="572"/>
      <c r="D34" s="573"/>
      <c r="E34" s="574"/>
      <c r="F34" s="266">
        <f>IF(C33&gt;E33,A33,IF(E33&gt;C33,A35,""))</f>
      </c>
      <c r="H34" s="242"/>
      <c r="I34" s="240"/>
      <c r="J34" s="243"/>
      <c r="K34" s="270"/>
      <c r="L34" s="244"/>
      <c r="M34" s="254"/>
      <c r="N34" s="581" t="s">
        <v>13</v>
      </c>
      <c r="O34" s="582"/>
      <c r="P34" s="585" t="s">
        <v>9</v>
      </c>
      <c r="Q34" s="587" t="s">
        <v>10</v>
      </c>
      <c r="R34" s="587"/>
      <c r="S34" s="587"/>
      <c r="T34" s="587"/>
      <c r="U34" s="588"/>
    </row>
    <row r="35" spans="1:21" ht="15" customHeight="1" thickBot="1">
      <c r="A35" s="273"/>
      <c r="C35" s="268"/>
      <c r="D35" s="237"/>
      <c r="E35" s="269"/>
      <c r="F35" s="270"/>
      <c r="H35" s="246"/>
      <c r="I35" s="247" t="s">
        <v>14</v>
      </c>
      <c r="J35" s="248"/>
      <c r="K35" s="264">
        <f>IF(H35&gt;J35,F33,IF(J35&gt;H35,F37,""))</f>
      </c>
      <c r="L35" s="250"/>
      <c r="M35" s="254"/>
      <c r="N35" s="583"/>
      <c r="O35" s="584"/>
      <c r="P35" s="586"/>
      <c r="Q35" s="589"/>
      <c r="R35" s="589"/>
      <c r="S35" s="589"/>
      <c r="T35" s="589"/>
      <c r="U35" s="590"/>
    </row>
    <row r="36" spans="1:21" ht="15" customHeight="1">
      <c r="A36" s="274"/>
      <c r="B36" s="239"/>
      <c r="C36" s="268"/>
      <c r="D36" s="237"/>
      <c r="E36" s="269"/>
      <c r="F36" s="270"/>
      <c r="H36" s="575"/>
      <c r="I36" s="576"/>
      <c r="J36" s="577"/>
      <c r="K36" s="266">
        <f>IF(H35&gt;J35,F34,IF(J35&gt;H35,F38,""))</f>
      </c>
      <c r="L36" s="244"/>
      <c r="M36" s="244"/>
      <c r="N36" s="550" t="s">
        <v>16</v>
      </c>
      <c r="O36" s="551"/>
      <c r="P36" s="591">
        <f>IF(R23&gt;T23,P15,IF(T23&gt;R23,P31,""))</f>
      </c>
      <c r="Q36" s="592">
        <f>IF(R23&gt;T23,P16,IF(T23&gt;R23,P32,""))</f>
      </c>
      <c r="R36" s="592"/>
      <c r="S36" s="592"/>
      <c r="T36" s="592"/>
      <c r="U36" s="593"/>
    </row>
    <row r="37" spans="1:21" ht="15" customHeight="1">
      <c r="A37" s="275"/>
      <c r="C37" s="246"/>
      <c r="D37" s="247" t="s">
        <v>14</v>
      </c>
      <c r="E37" s="263"/>
      <c r="F37" s="264">
        <f>IF(C37&gt;E37,A36,IF(E37&gt;C37,A38,""))</f>
      </c>
      <c r="G37" s="239"/>
      <c r="H37" s="242"/>
      <c r="I37" s="240"/>
      <c r="J37" s="243"/>
      <c r="K37" s="244"/>
      <c r="L37" s="244"/>
      <c r="M37" s="244"/>
      <c r="N37" s="562"/>
      <c r="O37" s="563"/>
      <c r="P37" s="555"/>
      <c r="Q37" s="558"/>
      <c r="R37" s="558"/>
      <c r="S37" s="558"/>
      <c r="T37" s="558"/>
      <c r="U37" s="559"/>
    </row>
    <row r="38" spans="1:21" ht="15" customHeight="1">
      <c r="A38" s="272"/>
      <c r="B38" s="239"/>
      <c r="C38" s="572"/>
      <c r="D38" s="573"/>
      <c r="E38" s="574"/>
      <c r="F38" s="266">
        <f>IF(C37&gt;E37,A37,IF(E37&gt;C37,A39,""))</f>
      </c>
      <c r="J38" s="244"/>
      <c r="K38" s="244"/>
      <c r="L38" s="244"/>
      <c r="M38" s="244"/>
      <c r="N38" s="560" t="s">
        <v>17</v>
      </c>
      <c r="O38" s="561"/>
      <c r="P38" s="555">
        <f>IF(R23&gt;T23,P31,IF(T23&gt;R23,P15,""))</f>
      </c>
      <c r="Q38" s="558">
        <f>IF(R23&gt;T23,P32,IF(T23&gt;R23,P16,""))</f>
      </c>
      <c r="R38" s="558"/>
      <c r="S38" s="558"/>
      <c r="T38" s="558"/>
      <c r="U38" s="559"/>
    </row>
    <row r="39" spans="1:21" ht="15" customHeight="1" thickBot="1">
      <c r="A39" s="273"/>
      <c r="F39" s="270"/>
      <c r="J39" s="244"/>
      <c r="K39" s="244"/>
      <c r="L39" s="244"/>
      <c r="M39" s="244"/>
      <c r="N39" s="562"/>
      <c r="O39" s="563"/>
      <c r="P39" s="555"/>
      <c r="Q39" s="558"/>
      <c r="R39" s="558"/>
      <c r="S39" s="558"/>
      <c r="T39" s="558"/>
      <c r="U39" s="559"/>
    </row>
    <row r="40" spans="1:21" ht="15" customHeight="1">
      <c r="A40" s="269"/>
      <c r="F40" s="270"/>
      <c r="N40" s="560" t="s">
        <v>18</v>
      </c>
      <c r="O40" s="561"/>
      <c r="P40" s="555">
        <f>IF(M31&gt;O31,K35,IF(O31&gt;M31,K27,""))</f>
      </c>
      <c r="Q40" s="564">
        <f>IF(M31&gt;O31,K36,IF(O31&gt;M31,K28,""))</f>
      </c>
      <c r="R40" s="564"/>
      <c r="S40" s="564"/>
      <c r="T40" s="564"/>
      <c r="U40" s="565"/>
    </row>
    <row r="41" spans="1:21" ht="15" customHeight="1">
      <c r="A41" s="269"/>
      <c r="F41" s="244"/>
      <c r="N41" s="562"/>
      <c r="O41" s="563"/>
      <c r="P41" s="555"/>
      <c r="Q41" s="564"/>
      <c r="R41" s="564"/>
      <c r="S41" s="564"/>
      <c r="T41" s="564"/>
      <c r="U41" s="565"/>
    </row>
    <row r="42" spans="14:21" ht="15" customHeight="1">
      <c r="N42" s="560" t="s">
        <v>18</v>
      </c>
      <c r="O42" s="561"/>
      <c r="P42" s="555">
        <f>IF(M15&gt;O15,K19,IF(O15&gt;M15,K12,""))</f>
      </c>
      <c r="Q42" s="564">
        <f>IF(M15&gt;O15,K20,IF(O15&gt;M15,K12,""))</f>
      </c>
      <c r="R42" s="564"/>
      <c r="S42" s="564"/>
      <c r="T42" s="564"/>
      <c r="U42" s="565"/>
    </row>
    <row r="43" spans="14:21" ht="15" customHeight="1" thickBot="1">
      <c r="N43" s="566"/>
      <c r="O43" s="567"/>
      <c r="P43" s="568"/>
      <c r="Q43" s="569"/>
      <c r="R43" s="569"/>
      <c r="S43" s="569"/>
      <c r="T43" s="569"/>
      <c r="U43" s="570"/>
    </row>
    <row r="44" ht="12.75">
      <c r="P44" s="269"/>
    </row>
    <row r="45" ht="12.75">
      <c r="P45" s="269"/>
    </row>
  </sheetData>
  <sheetProtection/>
  <mergeCells count="43">
    <mergeCell ref="N40:O41"/>
    <mergeCell ref="P40:P41"/>
    <mergeCell ref="Q40:U41"/>
    <mergeCell ref="N42:O43"/>
    <mergeCell ref="P42:P43"/>
    <mergeCell ref="Q42:U43"/>
    <mergeCell ref="H36:J36"/>
    <mergeCell ref="N36:O37"/>
    <mergeCell ref="P36:P37"/>
    <mergeCell ref="Q36:U37"/>
    <mergeCell ref="C38:E38"/>
    <mergeCell ref="N38:O39"/>
    <mergeCell ref="P38:P39"/>
    <mergeCell ref="Q38:U39"/>
    <mergeCell ref="R24:T24"/>
    <mergeCell ref="C26:E26"/>
    <mergeCell ref="H28:J28"/>
    <mergeCell ref="C30:E30"/>
    <mergeCell ref="M32:O32"/>
    <mergeCell ref="C34:E34"/>
    <mergeCell ref="N34:O35"/>
    <mergeCell ref="P34:P35"/>
    <mergeCell ref="Q34:U35"/>
    <mergeCell ref="H12:J12"/>
    <mergeCell ref="C14:E14"/>
    <mergeCell ref="M16:O16"/>
    <mergeCell ref="C18:E18"/>
    <mergeCell ref="H20:J20"/>
    <mergeCell ref="C22:E22"/>
    <mergeCell ref="A5:A7"/>
    <mergeCell ref="F5:G7"/>
    <mergeCell ref="K5:K7"/>
    <mergeCell ref="P5:P7"/>
    <mergeCell ref="S5:U7"/>
    <mergeCell ref="C10:E10"/>
    <mergeCell ref="A1:A2"/>
    <mergeCell ref="B1:I2"/>
    <mergeCell ref="K1:K2"/>
    <mergeCell ref="L1:T2"/>
    <mergeCell ref="A3:A4"/>
    <mergeCell ref="B3:I4"/>
    <mergeCell ref="K3:K4"/>
    <mergeCell ref="L3:T4"/>
  </mergeCells>
  <printOptions/>
  <pageMargins left="0.31496062992125984" right="0.31496062992125984" top="0.3937007874015748" bottom="0.3937007874015748" header="0.1968503937007874" footer="0.1968503937007874"/>
  <pageSetup fitToHeight="1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</dc:creator>
  <cp:keywords/>
  <dc:description/>
  <cp:lastModifiedBy>Mario</cp:lastModifiedBy>
  <cp:lastPrinted>2009-10-04T16:35:54Z</cp:lastPrinted>
  <dcterms:created xsi:type="dcterms:W3CDTF">2009-09-30T08:48:15Z</dcterms:created>
  <dcterms:modified xsi:type="dcterms:W3CDTF">2017-05-05T20:01:49Z</dcterms:modified>
  <cp:category/>
  <cp:version/>
  <cp:contentType/>
  <cp:contentStatus/>
</cp:coreProperties>
</file>